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90" yWindow="5130" windowWidth="19440" windowHeight="7455" activeTab="0"/>
  </bookViews>
  <sheets>
    <sheet name="Tarif 460" sheetId="1" r:id="rId1"/>
  </sheets>
  <definedNames>
    <definedName name="_xlnm.Print_Area" localSheetId="0">'Tarif 460'!$A$1:$D$211</definedName>
    <definedName name="_xlnm.Print_Area" localSheetId="0">'Tarif 460'!$A$1:$D$211</definedName>
    <definedName name="Tarif_382" localSheetId="0">'Tarif 460'!$A$1:$D$211</definedName>
  </definedNames>
  <calcPr fullCalcOnLoad="1"/>
</workbook>
</file>

<file path=xl/sharedStrings.xml><?xml version="1.0" encoding="utf-8"?>
<sst xmlns="http://schemas.openxmlformats.org/spreadsheetml/2006/main" count="427" uniqueCount="358">
  <si>
    <t xml:space="preserve">Roller blinds for deck hatches </t>
  </si>
  <si>
    <t>Prises de ris automatiques revenant au cockpit</t>
  </si>
  <si>
    <t>Reefing line system led aft to cockpit</t>
  </si>
  <si>
    <t>Banc de cockpit en Teck naturel</t>
  </si>
  <si>
    <t>220V + prise de quai + prises dans les cabines et le carré</t>
  </si>
  <si>
    <t>220V + shore power + outlets in cabins and saloon</t>
  </si>
  <si>
    <t>Echelle de bain inox</t>
  </si>
  <si>
    <t>Stainless steel bathing ladder</t>
  </si>
  <si>
    <t>Pompe automatique de douche</t>
  </si>
  <si>
    <t>Rigid boom vang</t>
  </si>
  <si>
    <t>2 HP étanches dans cockpit pour radio/CD</t>
  </si>
  <si>
    <t>2 loudspeakers in cockpit for radio/CD</t>
  </si>
  <si>
    <t>Douchette de cockpit (froid/chaud)</t>
  </si>
  <si>
    <t>Cockpit shower (cold/hot)</t>
  </si>
  <si>
    <t>Outboard engine bracket on pushpit</t>
  </si>
  <si>
    <t>Four à micro-ondes en 220 V</t>
  </si>
  <si>
    <t>Pataras réglable</t>
  </si>
  <si>
    <t>Adjustable backstay</t>
  </si>
  <si>
    <t>Antifouling with hull preparation : black</t>
  </si>
  <si>
    <t>Supplément pour protection Epoxy</t>
  </si>
  <si>
    <t>Extra for Epoxy protection</t>
  </si>
  <si>
    <t>Fond de cockpit, dessus porte arrière en bois massif Teck naturel</t>
  </si>
  <si>
    <t xml:space="preserve">Hublot ouvrant sur cockpit dans cabine arrière, à l'unité </t>
  </si>
  <si>
    <t>Cockpit portlight in aft cabin (per unit)</t>
  </si>
  <si>
    <t>Protection étrave en inox</t>
  </si>
  <si>
    <t>Stainless steel bow protection</t>
  </si>
  <si>
    <t>Plancher Moabi à filets blancs</t>
  </si>
  <si>
    <t>Moabi floorboard with white stripes</t>
  </si>
  <si>
    <t>Supplément pour sellerie carré RELAX BEIGE (uniquement en version Moabi)</t>
  </si>
  <si>
    <t>Kit vaisselle 6 personnes</t>
  </si>
  <si>
    <t>Dining set for 6 people</t>
  </si>
  <si>
    <t>Convertisseur 12v/220v, 300W</t>
  </si>
  <si>
    <t>12v/220v converter, 300W</t>
  </si>
  <si>
    <t xml:space="preserve">WC manuel grand modèle à l'unité </t>
  </si>
  <si>
    <t>Manual big size toilet per unit</t>
  </si>
  <si>
    <t>Fresh water circuit with shore power</t>
  </si>
  <si>
    <t>Afficheur I70 supplémentaire table à cartes</t>
  </si>
  <si>
    <t xml:space="preserve">Additional I70 instrument display at chart table   </t>
  </si>
  <si>
    <t xml:space="preserve">VHF Ray50 - ASN </t>
  </si>
  <si>
    <t xml:space="preserve">Ray50 VHF radio - DSC </t>
  </si>
  <si>
    <t>Emballage thermoformé</t>
  </si>
  <si>
    <t>Shrink-wrap</t>
  </si>
  <si>
    <t>Extra service battery</t>
  </si>
  <si>
    <t>Aft door stainless steel hand rail</t>
  </si>
  <si>
    <t>Pilote automatique Evolution Raymarine - Moteur Lewmar rotatif - afficheur P70</t>
  </si>
  <si>
    <t>Raymarine Evolution autopilot - Lewmar rotative drive - P70 control head</t>
  </si>
  <si>
    <t xml:space="preserve">Stores roulants pour panneaux de pont </t>
  </si>
  <si>
    <t>Cockpit seats covered in natural teak</t>
  </si>
  <si>
    <t>Gainage cuir barres à roue</t>
  </si>
  <si>
    <t>Leather covered steering wheels</t>
  </si>
  <si>
    <t>Chargeur de batterie 25A</t>
  </si>
  <si>
    <t>Battery charger 25A</t>
  </si>
  <si>
    <t xml:space="preserve">Table de cockpit </t>
  </si>
  <si>
    <t>Cockpit table</t>
  </si>
  <si>
    <t>Fixed aft roof hatchs</t>
  </si>
  <si>
    <t>Store avec moustiquaire integré</t>
  </si>
  <si>
    <t>Halebas rigide</t>
  </si>
  <si>
    <t>Flat deck furling system</t>
  </si>
  <si>
    <t xml:space="preserve">Rail de GV sur le roof </t>
  </si>
  <si>
    <t xml:space="preserve">Housse pour table de cockpit </t>
  </si>
  <si>
    <t>Cockpit table cover</t>
  </si>
  <si>
    <t>Manche à air (jeu de 2) avec protection en Inox</t>
  </si>
  <si>
    <t>Dorade box with S/S protection (set of 2)</t>
  </si>
  <si>
    <t>Radio lecteur CD compatible MP3</t>
  </si>
  <si>
    <t>Radio CD player compatible for MP3</t>
  </si>
  <si>
    <t xml:space="preserve">Cave à vin bois </t>
  </si>
  <si>
    <t>Offshore fullbatten Mainsail  in place of Dacron</t>
  </si>
  <si>
    <t>2 cabines (4 packs serviettes = 4 draps de bain 100x150cm + 4 serviettes 50x100cm)</t>
  </si>
  <si>
    <t>1 kit vaisselle 6 personnes siglé Dufour Yachts</t>
  </si>
  <si>
    <t>3 cabines (6 packs serviettes = 6 draps de bain 100x150cm + 6 serviettes 50x100cm)</t>
  </si>
  <si>
    <t>2 cabins (4 packs = 4 large towels 100x150cm + 4 std towels 50x100cm)</t>
  </si>
  <si>
    <t>3 cabins (6 packs = 6 large towels 100x150cm + 6 std towels 50x100cm)</t>
  </si>
  <si>
    <t>inclus</t>
  </si>
  <si>
    <t>Sellerie Bora Bora beige 21</t>
  </si>
  <si>
    <t>Bora Bora beige 21 cushions</t>
  </si>
  <si>
    <t>Price ex-VAT</t>
  </si>
  <si>
    <t>Price inc VAT</t>
  </si>
  <si>
    <t>Bois Moabi / Corian blanc / Plancher Wengé</t>
  </si>
  <si>
    <t>Moabi interior / White Corian / Wengé floorboards</t>
  </si>
  <si>
    <t>VERSION CONFORT</t>
  </si>
  <si>
    <t>included</t>
  </si>
  <si>
    <t>LAYOUT AND KEY CHARACTERISTICS</t>
  </si>
  <si>
    <t>Feux de navigation LED</t>
  </si>
  <si>
    <t>Vitrages arrière de roof</t>
  </si>
  <si>
    <t>Eclairage LED</t>
  </si>
  <si>
    <t>Chauffe eau 20 L</t>
  </si>
  <si>
    <t xml:space="preserve">Mainsail rail on the roof </t>
  </si>
  <si>
    <t>6 draps de bain 100x150cm + 6 serviettes siglée dufour</t>
  </si>
  <si>
    <t>OPTIONS</t>
  </si>
  <si>
    <t>COQUE</t>
  </si>
  <si>
    <t>HULL</t>
  </si>
  <si>
    <t>MOTEUR</t>
  </si>
  <si>
    <t>ENGINE</t>
  </si>
  <si>
    <t>DECK EQUIPMENT</t>
  </si>
  <si>
    <t>PACK LIFESTYLE</t>
  </si>
  <si>
    <t>LIFESTYLE PACK</t>
  </si>
  <si>
    <t>INTERIEUR</t>
  </si>
  <si>
    <t>INTERIOR</t>
  </si>
  <si>
    <t>SYSTÈME ELECTRIQUE</t>
  </si>
  <si>
    <t>ELECTRICAL SYSTEM</t>
  </si>
  <si>
    <t>SYSTÈME HYDRAULIQUE</t>
  </si>
  <si>
    <t>HYDRAULIC SYSTEM</t>
  </si>
  <si>
    <t>ELECTRONIQUE</t>
  </si>
  <si>
    <t>ELECTRONIC</t>
  </si>
  <si>
    <t>DIVERS</t>
  </si>
  <si>
    <t>MISCELLANEOUS</t>
  </si>
  <si>
    <t>Supplément mât enrouleur + GV enrouleur sans latte* (1)</t>
  </si>
  <si>
    <t>Extra for furling mast + mainsail without batten* (1)</t>
  </si>
  <si>
    <t>Circuit d'eau douce avec prise de quai</t>
  </si>
  <si>
    <t>Second winch de roof</t>
  </si>
  <si>
    <t>Mât long</t>
  </si>
  <si>
    <t>Long mast</t>
  </si>
  <si>
    <t>LED interior lights + indirect lights</t>
  </si>
  <si>
    <t>Delphinière</t>
  </si>
  <si>
    <t>Lest Long Fonte (2,2m)</t>
  </si>
  <si>
    <t>Carré transformable en couchette</t>
  </si>
  <si>
    <t xml:space="preserve">Saloon table convertible into berth </t>
  </si>
  <si>
    <t>Plancha - gas operated in the cockpit and sink</t>
  </si>
  <si>
    <t xml:space="preserve">WC électrique à l'unité: 
□ A l'avant 
□ A l'arrière </t>
  </si>
  <si>
    <t>Electric toilet per unit : 
□ Forward
□ Aft</t>
  </si>
  <si>
    <t>3 cabines deux salles d'eau, toilettes équipées de holding tanks</t>
  </si>
  <si>
    <t xml:space="preserve">Supplément pour version 4 cabines / 4 salle de bain cuisine en long </t>
  </si>
  <si>
    <t>Extra for 4 cabins/4 heads long galley version</t>
  </si>
  <si>
    <t xml:space="preserve">Couchette supplementaire superposée cabines avant 4c/4s cuisine en long </t>
  </si>
  <si>
    <t>Extra for bunk bed in the forward cabins (4 c/4 h long galley)</t>
  </si>
  <si>
    <t>Supplément pour version 3 cabines / 3 salle de bain cuisine en long</t>
  </si>
  <si>
    <t xml:space="preserve">Extra for 3 cabins / 3 heads long galley </t>
  </si>
  <si>
    <t>Supplément moteur 75cv (55kW) - Saildrive</t>
  </si>
  <si>
    <t>Extra for 75hp (55kW) engine - Saildrive</t>
  </si>
  <si>
    <t xml:space="preserve">Lest court fonte (1,95m )  </t>
  </si>
  <si>
    <t xml:space="preserve">Propulseur d'étrave Jet  Thruster </t>
  </si>
  <si>
    <t xml:space="preserve">Docking system Jet  etrave et poupe </t>
  </si>
  <si>
    <t>Docking jet system bow and stern</t>
  </si>
  <si>
    <t>Portes de coupée</t>
  </si>
  <si>
    <t>Guindeau électrique 1400 W avec télécommande</t>
  </si>
  <si>
    <t>Electric windlass 1400W remote controlled</t>
  </si>
  <si>
    <t>Plancha Gaz &amp; evier</t>
  </si>
  <si>
    <t>Groupe froid dans la table de cockpit</t>
  </si>
  <si>
    <t>Antifouling + préparation carène : Noir</t>
  </si>
  <si>
    <t>Hélice repliable 4 pales (moteur 75 cv)</t>
  </si>
  <si>
    <t>Folding propeller : 4-blades (75 hp engine)</t>
  </si>
  <si>
    <t>Winchs de génois/german's system/Spinaker manuel taille supérieure T55</t>
  </si>
  <si>
    <t>Upgraded manual winches for main, genoa, spinnaker sheet  T55</t>
  </si>
  <si>
    <t>Echelle de coupée</t>
  </si>
  <si>
    <t>Supplément pour sellerie carré LODGE STORM 29  (uniquement version chêne)</t>
  </si>
  <si>
    <t>Supplément pour sellerie de carré Bora Bora 17 Marron (uniquement chêne)</t>
  </si>
  <si>
    <t xml:space="preserve">Sommiers à lattes version 3 cabines </t>
  </si>
  <si>
    <t xml:space="preserve">Sommiers à lattes version 4 cabines </t>
  </si>
  <si>
    <t xml:space="preserve">Dossier fixe banquette centrale </t>
  </si>
  <si>
    <t>Electric opening bathing platform</t>
  </si>
  <si>
    <t>Groupe électrogène 6KW 2400tr 220v</t>
  </si>
  <si>
    <t>Generator, 6KW 2400rpm 220V</t>
  </si>
  <si>
    <t>Climatisation reversible : salon, cabines en 220V/110V</t>
  </si>
  <si>
    <t>Reversible air conditioning: saloon, cabins, 220V/110V</t>
  </si>
  <si>
    <t>Chauffage eau (sorties : salon, cabines, salle d'eau)</t>
  </si>
  <si>
    <t>Water heating system (outlets : saloon, cabins, heads)</t>
  </si>
  <si>
    <t>Microwave oven 220V only</t>
  </si>
  <si>
    <t xml:space="preserve">Lave vaiselle 220v </t>
  </si>
  <si>
    <t>Dishwasher 220v only</t>
  </si>
  <si>
    <t xml:space="preserve">TV 32' orientable carré version cuisine frontale </t>
  </si>
  <si>
    <t>TV 32' saloon - front galley</t>
  </si>
  <si>
    <t xml:space="preserve">TV 22' Carré version cuisine en long </t>
  </si>
  <si>
    <t>TV 22' saloon - long galley</t>
  </si>
  <si>
    <t>Plancha gaz &amp; evier</t>
  </si>
  <si>
    <t>Machine à café expresso 220v</t>
  </si>
  <si>
    <t>Espresso machine 220v only</t>
  </si>
  <si>
    <t>Combiné audio/DVD FUSION/BOSE  (carré &amp; cocpkit)</t>
  </si>
  <si>
    <t>FUSION/BOSE combined DVD/audio system (saloon, cockpit)</t>
  </si>
  <si>
    <t>Dessalinisateur 60 L / H     12V / 220V / 110v</t>
  </si>
  <si>
    <t>Watermaker 60 L / H     12V / 220V / 110v</t>
  </si>
  <si>
    <t>Réchaud / four  3 feux</t>
  </si>
  <si>
    <t>3 burner stove / oven</t>
  </si>
  <si>
    <t>Automatic shower pump</t>
  </si>
  <si>
    <t>2nd roof winch</t>
  </si>
  <si>
    <t>Support moteur hors-bord</t>
  </si>
  <si>
    <t>Plancha - gas operated in the cockpit with sink</t>
  </si>
  <si>
    <t>Grand Voile fullbatten Offshore à la place GV  Dacron</t>
  </si>
  <si>
    <t>Propulseur d'étrave rétractable</t>
  </si>
  <si>
    <t>Fixed bowsprit</t>
  </si>
  <si>
    <t>ELECTRONIC SAILING PACK</t>
  </si>
  <si>
    <t>Centrale loch speedo girouette anémomètre + 1 afficheur I70 à tribord</t>
  </si>
  <si>
    <t xml:space="preserve">AIS  650 Emeteur recepteur </t>
  </si>
  <si>
    <t>AIS 650 Transceiver</t>
  </si>
  <si>
    <t xml:space="preserve">HP VHF de  cockpit </t>
  </si>
  <si>
    <t>AXIOM 12 + clavier RMK10 sur  table de cockpit  en remplacement AXIOM 7  à tribord</t>
  </si>
  <si>
    <t>ELECTRONIC TRANSAT PACK extention Cruising pack</t>
  </si>
  <si>
    <t xml:space="preserve">GPS AXIOM 7 + clavier RMK10 tribord et babord </t>
  </si>
  <si>
    <t>Fullbatten mainsail and self-tacking jib dacron</t>
  </si>
  <si>
    <t xml:space="preserve">GV entièrement lattée + foc  auto-vireur dacron sur enrouleur </t>
  </si>
  <si>
    <t>Enrouleur flat deck</t>
  </si>
  <si>
    <t xml:space="preserve">Afficheur multifonctions AXIOM 9 + clavier RMK10  - à la table à cartes </t>
  </si>
  <si>
    <t>AXIOM 9 multifunction display + keyboardMK10 -  at chart table</t>
  </si>
  <si>
    <t>Radar numérique 18" - QUANTUM - (nécessite une option afficheur multifonction)</t>
  </si>
  <si>
    <t>Radar 18'' - QUANTUM - (requires a multifunction display option)</t>
  </si>
  <si>
    <t>Télécommande sans fil Smart Controller</t>
  </si>
  <si>
    <t>Wireless Smartcontroller remote control</t>
  </si>
  <si>
    <t>Double commande de guideau avec compteur de chaîne</t>
  </si>
  <si>
    <t>Double windlass control with chain counter</t>
  </si>
  <si>
    <t xml:space="preserve">Bain de soleil sans coussin </t>
  </si>
  <si>
    <t>Barres à roue fibre de verre  □ Noir □ Blanc</t>
  </si>
  <si>
    <t>Dufour 460 Grand Large</t>
  </si>
  <si>
    <t>GRAND PRIX PACK</t>
  </si>
  <si>
    <t>VERSION ADVENTURE</t>
  </si>
  <si>
    <t>VERSION LIBERTY</t>
  </si>
  <si>
    <t xml:space="preserve"> ELECTRONIC CRUISING PACK</t>
  </si>
  <si>
    <t xml:space="preserve">Centrale loch speedo girouette anémomètre + 1 afficheur I70 à babord </t>
  </si>
  <si>
    <t>GPS AXIOM 7 à tribord</t>
  </si>
  <si>
    <t>In addition to the elements of the cruising pack:</t>
  </si>
  <si>
    <t xml:space="preserve">VHF Ray 60 en remplacement de  50 + second combiné Ray Mic au poste de barre </t>
  </si>
  <si>
    <t xml:space="preserve">Conservateur  de froid </t>
  </si>
  <si>
    <t>Extra refrigerator (**)</t>
  </si>
  <si>
    <t>3 cabins 2 heads toilets  equipped with holding tanks</t>
  </si>
  <si>
    <t>Deep cast-iron keel (2,2m)</t>
  </si>
  <si>
    <t xml:space="preserve">Shallow cast-iron keel (1,95m)  </t>
  </si>
  <si>
    <t xml:space="preserve">Jet bow thruster </t>
  </si>
  <si>
    <t xml:space="preserve">Retractable bow thruster </t>
  </si>
  <si>
    <t>Boiler 20L</t>
  </si>
  <si>
    <t>LED navigation lights</t>
  </si>
  <si>
    <t>Blinds with mosquito net (instead of simple roller blinds)</t>
  </si>
  <si>
    <t>Wooden wine cellar</t>
  </si>
  <si>
    <t>Sunbed without cushions</t>
  </si>
  <si>
    <t>Solide teak on opening transom, cockpit floor</t>
  </si>
  <si>
    <t>6 large towels 100x150cm + 6 std towels 50x100cm</t>
  </si>
  <si>
    <t>1 dining set for 6 people with Dufour Yachts logo</t>
  </si>
  <si>
    <t>Fridge in the cockpit table with cooling system</t>
  </si>
  <si>
    <t>Fiberglass steering wheels □ Black □ White</t>
  </si>
  <si>
    <t>Loch speedo wind sensor + I70 multifunction starboard</t>
  </si>
  <si>
    <t>Loch speedo wind sensor + I70 multifunction portside</t>
  </si>
  <si>
    <t xml:space="preserve">GPS AXIOM 7 starboard </t>
  </si>
  <si>
    <t>VHF loudspeaker in cockpit</t>
  </si>
  <si>
    <t>AXIOM 12 + keybord RMK 10 on cockpit table instead of AXIOM 7 starboard</t>
  </si>
  <si>
    <t xml:space="preserve">GPS AXIOM 7 + keyboard RMK10 starboard and  portside </t>
  </si>
  <si>
    <t>VHF Ray 60 instead of 50 + second Ray Mic at helm</t>
  </si>
  <si>
    <t>Solid teak on opening transom and cockpit floor</t>
  </si>
  <si>
    <t>Life-line ladder</t>
  </si>
  <si>
    <t>1 dining set for 6 people  with Dufour Yachts logo</t>
  </si>
  <si>
    <t>Extra for RELAX BEIGE saloon cushions (only with Moabi)</t>
  </si>
  <si>
    <t>Extra for LODGE STORM 29 (only with oak)</t>
  </si>
  <si>
    <t>Extra for Brown BORA BORA 17 saloon cushions (only with oak)</t>
  </si>
  <si>
    <t>Slatted mattress support 4 cabin version</t>
  </si>
  <si>
    <t>Slatted mattress support 3 cabin version</t>
  </si>
  <si>
    <t xml:space="preserve">Fixed central bench backrest </t>
  </si>
  <si>
    <t xml:space="preserve">Dufour Yachts reserves the right to modify the products, their specifications, descriptions and pricings contained in this document without any previous notice. 
Dufour Yachts is a registered trademark of Dufour Yachts SAS. All the other trademarks are registered by their respective owners. 
© Dufour Yachts SAS 2016. All rights reserved. </t>
  </si>
  <si>
    <t xml:space="preserve">Hélice repliable 3 pales (moteur 60 cv) </t>
  </si>
  <si>
    <t xml:space="preserve">Folding propeller : 3-blades (60 hp engine) </t>
  </si>
  <si>
    <t xml:space="preserve">Moteur 60cv Sail drive </t>
  </si>
  <si>
    <t>60 HP sail drive engine</t>
  </si>
  <si>
    <t>Batterie de service supplémentaire</t>
  </si>
  <si>
    <t>Winch roof manuel Bd+Td de taille superieure T50</t>
  </si>
  <si>
    <t>Upgraded manual roof winches T50 : stbd + port</t>
  </si>
  <si>
    <t>Winchs de génois électriques T50</t>
  </si>
  <si>
    <t>Electric genoa winches T50</t>
  </si>
  <si>
    <t>Winch de drisse électrique unitaire T45</t>
  </si>
  <si>
    <t>Etai largable avec ridoir pélican + cadène et drisse</t>
  </si>
  <si>
    <t>Winchs de génois/ Spi T50 inclus  l'accastillage German system</t>
  </si>
  <si>
    <t>Hélice repliable tripale (moteur 60cv) ou 4 pales (moteur 75cv)</t>
  </si>
  <si>
    <t>Folding propeller 3 blades (60hp) or 4 blades (75hp)</t>
  </si>
  <si>
    <t xml:space="preserve">Winches for  genoa, spinnaker sheet  T50  german system gear included </t>
  </si>
  <si>
    <t>Fridge into the cockpit table with cooling system</t>
  </si>
  <si>
    <t>Passavants en bois massif Teck naturel</t>
  </si>
  <si>
    <t>Solid teak on side deck</t>
  </si>
  <si>
    <t>UPGRADE  ELECTRONIC CRUISING PACK *</t>
  </si>
  <si>
    <t>108 % dacron genoa instead of self tacking jib, flat deck furling syst, track and adjustable cars *(2)</t>
  </si>
  <si>
    <t>Genois 108 % dacron à la place du foc autovireur, enrouleur flat deck,rails genois chariots régables *(2)</t>
  </si>
  <si>
    <t>Accastillage de spi Asymétrique *(2)</t>
  </si>
  <si>
    <t>Code Zéro avec emmagasineur  *(2)</t>
  </si>
  <si>
    <t>Asymmetrical spinnaker gear *(2)</t>
  </si>
  <si>
    <t>Code Zero with furling system *(2)</t>
  </si>
  <si>
    <t>Electric halyard winch T45 (per unit)</t>
  </si>
  <si>
    <t>Removable Inner forestay + Pelican hook + chainplate and halyard</t>
  </si>
  <si>
    <t>Mainsail sheet led back to cockpit (German system) * (2)</t>
  </si>
  <si>
    <t>Ecoute de GV - retour au cockpit (german's system)  *(2)</t>
  </si>
  <si>
    <t>Ajustable backstay</t>
  </si>
  <si>
    <t>* Nécessite le pack Liberty  *(2) Nécessite winchs de génois</t>
  </si>
  <si>
    <t>*(1) Non compatible Pack GP</t>
  </si>
  <si>
    <t>* Requires Liberty Pack  *(2) Requires Genoa winches</t>
  </si>
  <si>
    <t>*(1) Non available with GP Pack</t>
  </si>
  <si>
    <t>Porte arrière de cockpit electrique</t>
  </si>
  <si>
    <t>EQUIEPEMENT DE PONT</t>
  </si>
  <si>
    <t xml:space="preserve">GREEMENT / ACCASTILLAGE DE PONT </t>
  </si>
  <si>
    <t>RIGGING / DECK HARDWARE</t>
  </si>
  <si>
    <t xml:space="preserve">Bois Chêne / Corian Grey / Plancher chêne </t>
  </si>
  <si>
    <t>Oak interior / Gey corian / Oak floorboards</t>
  </si>
  <si>
    <t>Bois Teck / Corian Grey  / Plancher chêne</t>
  </si>
  <si>
    <t>Teak interior / Grey Corian  / Oak floorboards</t>
  </si>
  <si>
    <t xml:space="preserve">Plancher parquet luxe </t>
  </si>
  <si>
    <t>Luxury Parquet  floorbords</t>
  </si>
  <si>
    <t>En Supplément  des  éléments du cruising  pack :</t>
  </si>
  <si>
    <t xml:space="preserve">Génois Offshore 108% à la place du foc autovireur dacron rails et réglage de chariots </t>
  </si>
  <si>
    <t xml:space="preserve">Offshore Jib 108% in place of Dacron self tacking jib with tracks and  adjust.cars </t>
  </si>
  <si>
    <t>Mouillage principal, 3 aussières, 6 défenses</t>
  </si>
  <si>
    <t>Main anchor, 6 fenders &amp; 3 mooring lines</t>
  </si>
  <si>
    <t>Cabriolet descente Dark Smoke avec main courante</t>
  </si>
  <si>
    <t>Dark Smoke  sprayhood with integrated handrail</t>
  </si>
  <si>
    <t>Cabriolet descente Dark Smoke  avec main courante</t>
  </si>
  <si>
    <t>Dark Smoke  bimini</t>
  </si>
  <si>
    <t xml:space="preserve">Bimini Dark Smoke </t>
  </si>
  <si>
    <r>
      <t xml:space="preserve">Supplément pour sellerie carré BONANZA </t>
    </r>
    <r>
      <rPr>
        <sz val="12"/>
        <color indexed="8"/>
        <rFont val="Wingdings"/>
        <family val="0"/>
      </rPr>
      <t>¨</t>
    </r>
    <r>
      <rPr>
        <sz val="12"/>
        <color indexed="8"/>
        <rFont val="Calibri"/>
        <family val="2"/>
      </rPr>
      <t xml:space="preserve">MOON </t>
    </r>
    <r>
      <rPr>
        <sz val="12"/>
        <color indexed="8"/>
        <rFont val="Wingdings"/>
        <family val="0"/>
      </rPr>
      <t>¨</t>
    </r>
    <r>
      <rPr>
        <sz val="12"/>
        <color indexed="8"/>
        <rFont val="Calibri"/>
        <family val="2"/>
      </rPr>
      <t>BEIGE</t>
    </r>
  </si>
  <si>
    <r>
      <t xml:space="preserve">Extra for BONANZA saloon cushions </t>
    </r>
    <r>
      <rPr>
        <sz val="12"/>
        <color indexed="8"/>
        <rFont val="Wingdings"/>
        <family val="0"/>
      </rPr>
      <t>¨</t>
    </r>
    <r>
      <rPr>
        <sz val="12"/>
        <color indexed="8"/>
        <rFont val="Calibri"/>
        <family val="2"/>
      </rPr>
      <t xml:space="preserve">MOON </t>
    </r>
    <r>
      <rPr>
        <sz val="12"/>
        <color indexed="8"/>
        <rFont val="Wingdings"/>
        <family val="0"/>
      </rPr>
      <t>¨</t>
    </r>
    <r>
      <rPr>
        <sz val="12"/>
        <color indexed="8"/>
        <rFont val="Calibri"/>
        <family val="2"/>
      </rPr>
      <t>BEIGE</t>
    </r>
  </si>
  <si>
    <r>
      <t xml:space="preserve">Sup. sellerie carré en cuir DEVON </t>
    </r>
    <r>
      <rPr>
        <sz val="11.5"/>
        <color indexed="8"/>
        <rFont val="Wingdings"/>
        <family val="0"/>
      </rPr>
      <t>¨</t>
    </r>
    <r>
      <rPr>
        <sz val="11.5"/>
        <color indexed="8"/>
        <rFont val="Calibri"/>
        <family val="2"/>
      </rPr>
      <t xml:space="preserve">001 Tourterelle </t>
    </r>
    <r>
      <rPr>
        <sz val="11.5"/>
        <color indexed="8"/>
        <rFont val="Wingdings"/>
        <family val="0"/>
      </rPr>
      <t>¨</t>
    </r>
    <r>
      <rPr>
        <sz val="11.5"/>
        <color indexed="8"/>
        <rFont val="Calibri"/>
        <family val="2"/>
      </rPr>
      <t xml:space="preserve">002 Chocolat </t>
    </r>
    <r>
      <rPr>
        <sz val="11.5"/>
        <color indexed="8"/>
        <rFont val="Wingdings"/>
        <family val="0"/>
      </rPr>
      <t>¨</t>
    </r>
    <r>
      <rPr>
        <sz val="11.5"/>
        <color indexed="8"/>
        <rFont val="Calibri"/>
        <family val="2"/>
      </rPr>
      <t>003 Beige</t>
    </r>
  </si>
  <si>
    <r>
      <t xml:space="preserve">Extra for leather saloon cushions DEVON </t>
    </r>
    <r>
      <rPr>
        <sz val="11.5"/>
        <color indexed="8"/>
        <rFont val="Wingdings"/>
        <family val="0"/>
      </rPr>
      <t>¨</t>
    </r>
    <r>
      <rPr>
        <sz val="11.5"/>
        <color indexed="8"/>
        <rFont val="Calibri"/>
        <family val="2"/>
      </rPr>
      <t xml:space="preserve">001 Turtle dove </t>
    </r>
    <r>
      <rPr>
        <sz val="11.5"/>
        <color indexed="8"/>
        <rFont val="Wingdings"/>
        <family val="0"/>
      </rPr>
      <t>¨</t>
    </r>
    <r>
      <rPr>
        <sz val="11.5"/>
        <color indexed="8"/>
        <rFont val="Calibri"/>
        <family val="2"/>
      </rPr>
      <t xml:space="preserve">002 Chocolate </t>
    </r>
    <r>
      <rPr>
        <sz val="11.5"/>
        <color indexed="8"/>
        <rFont val="Wingdings"/>
        <family val="0"/>
      </rPr>
      <t>¨</t>
    </r>
    <r>
      <rPr>
        <sz val="11.5"/>
        <color indexed="8"/>
        <rFont val="Calibri"/>
        <family val="2"/>
      </rPr>
      <t>003 Beige</t>
    </r>
  </si>
  <si>
    <r>
      <t xml:space="preserve">Sup. sellerie carré microfibre </t>
    </r>
    <r>
      <rPr>
        <sz val="11.5"/>
        <color indexed="8"/>
        <rFont val="Wingdings"/>
        <family val="0"/>
      </rPr>
      <t>¨</t>
    </r>
    <r>
      <rPr>
        <sz val="11.5"/>
        <color indexed="8"/>
        <rFont val="Calibri"/>
        <family val="2"/>
      </rPr>
      <t xml:space="preserve">011 Gris Clair </t>
    </r>
    <r>
      <rPr>
        <sz val="11.5"/>
        <color indexed="8"/>
        <rFont val="Wingdings"/>
        <family val="0"/>
      </rPr>
      <t>¨</t>
    </r>
    <r>
      <rPr>
        <sz val="11.5"/>
        <color indexed="8"/>
        <rFont val="Calibri"/>
        <family val="2"/>
      </rPr>
      <t xml:space="preserve">012 Gris Tourterelle </t>
    </r>
    <r>
      <rPr>
        <sz val="11.5"/>
        <color indexed="8"/>
        <rFont val="Wingdings"/>
        <family val="0"/>
      </rPr>
      <t>¨</t>
    </r>
    <r>
      <rPr>
        <sz val="11.5"/>
        <color indexed="8"/>
        <rFont val="Calibri"/>
        <family val="2"/>
      </rPr>
      <t>013 Gris Souris</t>
    </r>
  </si>
  <si>
    <r>
      <t xml:space="preserve">Extra for microfiber saloon cushions </t>
    </r>
    <r>
      <rPr>
        <sz val="11.5"/>
        <color indexed="8"/>
        <rFont val="Wingdings"/>
        <family val="0"/>
      </rPr>
      <t>¨</t>
    </r>
    <r>
      <rPr>
        <sz val="11.5"/>
        <color indexed="8"/>
        <rFont val="Calibri"/>
        <family val="2"/>
      </rPr>
      <t xml:space="preserve">011 Gris Clair </t>
    </r>
    <r>
      <rPr>
        <sz val="11.5"/>
        <color indexed="8"/>
        <rFont val="Wingdings"/>
        <family val="0"/>
      </rPr>
      <t>¨</t>
    </r>
    <r>
      <rPr>
        <sz val="11.5"/>
        <color indexed="8"/>
        <rFont val="Calibri"/>
        <family val="2"/>
      </rPr>
      <t xml:space="preserve">012 Gris Tourterelle </t>
    </r>
    <r>
      <rPr>
        <sz val="11.5"/>
        <color indexed="8"/>
        <rFont val="Wingdings"/>
        <family val="0"/>
      </rPr>
      <t>¨</t>
    </r>
    <r>
      <rPr>
        <sz val="11.5"/>
        <color indexed="8"/>
        <rFont val="Calibri"/>
        <family val="2"/>
      </rPr>
      <t>013 Gris Souris</t>
    </r>
  </si>
  <si>
    <t>PRICE LIST A18_03</t>
  </si>
  <si>
    <t>Accastillage de Spi Asymétrique</t>
  </si>
  <si>
    <t>Asymmetrical spinnaker gear</t>
  </si>
  <si>
    <t>Coussin bain de soleil + coussin de cockpit Dark Smoke</t>
  </si>
  <si>
    <t>Dark Smoke cockpit seat cushions with backrest +  sunbed</t>
  </si>
  <si>
    <t>Lazy-bag Dark Smoke + lazy-jacks</t>
  </si>
  <si>
    <t>Dark Smoke lazy-bag + lazy-jacks</t>
  </si>
  <si>
    <t>contry TAX:</t>
  </si>
  <si>
    <t>My boat</t>
  </si>
  <si>
    <t>ELECTRONIC PACK - STEERING WHEEL VERSION</t>
  </si>
  <si>
    <t>I70 Raymarine</t>
  </si>
  <si>
    <t>Raymarine autopilot P70 Lewmar rotative drive</t>
  </si>
  <si>
    <t xml:space="preserve">Raymarine eS75 Chartplotter </t>
  </si>
  <si>
    <t>Mast + 1,2m</t>
  </si>
  <si>
    <t>4 db PIRANHA P6 Nitro víz alatti LED 177,67.- GBP/db</t>
  </si>
  <si>
    <t>WINDEX-15 - 380mm-es szélirányjelző</t>
  </si>
  <si>
    <t>hajó külső kékre fóliázása</t>
  </si>
  <si>
    <t>Dörzsléc a hajó oldalára</t>
  </si>
  <si>
    <t>25m H07BQ-F kábel gyári USA anya + apa - 3*2,5mm - 16A/250V</t>
  </si>
  <si>
    <t>2p apa átalakító 3p anya-ra</t>
  </si>
  <si>
    <t>25m H07BQ-F kábel DANIELLA villamosság 3*2,5mm - 16A/250V - 585.-+ÁFA/m</t>
  </si>
  <si>
    <t>Sony 32" - 32WD600BAEP - hajóba</t>
  </si>
  <si>
    <t>MELICONI AD 40 DVB-T beltéri antenna 40dB</t>
  </si>
  <si>
    <t>1 pár vizmentes Clarion hangszóró CMG1622R</t>
  </si>
  <si>
    <t>1 db parti csatlakozó USA apa</t>
  </si>
  <si>
    <t>Tv tartó fali konzól GOOBAY , TV EasyFold M</t>
  </si>
  <si>
    <t>25 kg polirozott horgony</t>
  </si>
  <si>
    <t>1 db beépíthető USB aljzat</t>
  </si>
  <si>
    <t>35m 10mm*50mm*35mm horgonylánc - 3.560.- Ft/m</t>
  </si>
  <si>
    <t>Horgonycsatlakozó 10mm lánchoz</t>
  </si>
  <si>
    <t>Tervezési munkadíj matrac fedőhőz, lepedőhőz</t>
  </si>
  <si>
    <t>6 db matrac védő - 9.500 Ft/db</t>
  </si>
  <si>
    <t>9 db gumis lepedő - 6.300 Ft/db</t>
  </si>
  <si>
    <t>1 dm memory matrac ezüst szálas védő burkolattal</t>
  </si>
  <si>
    <t>1 dm memory matrac normál védő burkolattal</t>
  </si>
  <si>
    <t>Fólia a hajó hátuljára és maradéknak</t>
  </si>
  <si>
    <t>Fóliások munka díja, hátsó front+hibák javítása</t>
  </si>
  <si>
    <t>Total 1:</t>
  </si>
  <si>
    <t>Total 2:</t>
  </si>
  <si>
    <t>TOTAL 1 + TOTAL 2:</t>
  </si>
  <si>
    <t>GLOMEX V9125/12 antenna</t>
  </si>
  <si>
    <t>GLOMEX V9125/12 antenna tartó</t>
  </si>
  <si>
    <t>Árbóc feketére fóliázása</t>
  </si>
  <si>
    <t>Árboc sailing kék ledek</t>
  </si>
  <si>
    <t>antenna jel elosztó</t>
  </si>
  <si>
    <t>Copit párnák (gyári 2.400 eur nettó)</t>
  </si>
  <si>
    <t>Hajó belső oldal kárpitozás</t>
  </si>
  <si>
    <t>Tulajdonosi kabin fejvég</t>
  </si>
  <si>
    <t>Szalon+tulajdonosi kabi+hatsó kabinok szönyegezése</t>
  </si>
  <si>
    <t>Konyha felső szekrények fehérre festése</t>
  </si>
  <si>
    <t>Szalon mosdó csaptelep átalakítás</t>
  </si>
  <si>
    <t>DYSON V8 beépítettve a szalon pad alá</t>
  </si>
  <si>
    <t>Rigid alba</t>
  </si>
  <si>
    <t>Second winch on the cockpit roof with baffles and stoppers</t>
  </si>
  <si>
    <t>Téli takaró ponyva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</si>
</sst>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&quot;€&quot;_-;\-* #,##0.00\ &quot;€&quot;_-;_-* &quot;-&quot;??\ &quot;€&quot;_-;_-@_-"/>
    <numFmt numFmtId="165" formatCode="_-* #,##0\ &quot;€&quot;_-;\-* #,##0\ &quot;€&quot;_-;_-* &quot;-&quot;??\ &quot;€&quot;_-;_-@_-"/>
    <numFmt numFmtId="166" formatCode="#,##0\ &quot;€&quot;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[$€-2]\ #,##0.00"/>
    <numFmt numFmtId="172" formatCode="#,##0\ [$€-1];[Red]\-#,##0\ [$€-1]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color indexed="8"/>
      <name val="Wingdings"/>
      <family val="0"/>
    </font>
    <font>
      <sz val="11.5"/>
      <color indexed="8"/>
      <name val="Calibri"/>
      <family val="2"/>
    </font>
    <font>
      <sz val="11.5"/>
      <color indexed="8"/>
      <name val="Wingdings"/>
      <family val="0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26"/>
      <color indexed="8"/>
      <name val="Calibri"/>
      <family val="2"/>
    </font>
    <font>
      <i/>
      <sz val="10"/>
      <color indexed="8"/>
      <name val="Calibri"/>
      <family val="2"/>
    </font>
    <font>
      <sz val="12"/>
      <name val="Calibri"/>
      <family val="2"/>
    </font>
    <font>
      <sz val="12"/>
      <color indexed="23"/>
      <name val="Calibri"/>
      <family val="2"/>
    </font>
    <font>
      <b/>
      <sz val="10"/>
      <color indexed="9"/>
      <name val="Calibri"/>
      <family val="2"/>
    </font>
    <font>
      <sz val="8"/>
      <color indexed="23"/>
      <name val="Calibri"/>
      <family val="2"/>
    </font>
    <font>
      <b/>
      <sz val="18"/>
      <color indexed="9"/>
      <name val="Calibri"/>
      <family val="2"/>
    </font>
    <font>
      <sz val="16"/>
      <color indexed="9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13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sz val="12"/>
      <color indexed="55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26"/>
      <color theme="1"/>
      <name val="Calibri"/>
      <family val="2"/>
    </font>
    <font>
      <i/>
      <sz val="10"/>
      <color theme="1"/>
      <name val="Calibri"/>
      <family val="2"/>
    </font>
    <font>
      <sz val="12"/>
      <color theme="1" tint="0.34999001026153564"/>
      <name val="Calibri"/>
      <family val="2"/>
    </font>
    <font>
      <sz val="12"/>
      <color theme="1"/>
      <name val="Calibri"/>
      <family val="2"/>
    </font>
    <font>
      <b/>
      <sz val="10"/>
      <color theme="0"/>
      <name val="Calibri"/>
      <family val="2"/>
    </font>
    <font>
      <sz val="8"/>
      <color theme="1" tint="0.34999001026153564"/>
      <name val="Calibri"/>
      <family val="2"/>
    </font>
    <font>
      <b/>
      <sz val="18"/>
      <color theme="0"/>
      <name val="Calibri"/>
      <family val="2"/>
    </font>
    <font>
      <sz val="16"/>
      <color theme="0"/>
      <name val="Calibri"/>
      <family val="2"/>
    </font>
    <font>
      <sz val="10"/>
      <color theme="0"/>
      <name val="Calibri"/>
      <family val="2"/>
    </font>
    <font>
      <sz val="11.5"/>
      <color theme="1"/>
      <name val="Calibri"/>
      <family val="2"/>
    </font>
    <font>
      <b/>
      <i/>
      <sz val="12"/>
      <color theme="1"/>
      <name val="Calibri"/>
      <family val="2"/>
    </font>
    <font>
      <sz val="10"/>
      <color theme="1"/>
      <name val="Calibri"/>
      <family val="2"/>
    </font>
    <font>
      <sz val="11"/>
      <color rgb="FFFFFF00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sz val="14"/>
      <color theme="1"/>
      <name val="Calibri"/>
      <family val="2"/>
    </font>
    <font>
      <b/>
      <sz val="12"/>
      <color theme="0" tint="-0.3499799966812134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 style="hair"/>
      <top style="hair"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>
        <color theme="0"/>
      </right>
      <top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>
      <alignment/>
      <protection/>
    </xf>
    <xf numFmtId="0" fontId="62" fillId="0" borderId="9" applyNumberFormat="0" applyFill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6" fillId="0" borderId="0" xfId="0" applyFont="1" applyBorder="1" applyAlignment="1">
      <alignment horizontal="right" vertical="center"/>
    </xf>
    <xf numFmtId="164" fontId="67" fillId="0" borderId="0" xfId="58" applyFont="1" applyAlignment="1">
      <alignment horizontal="right" vertical="center"/>
    </xf>
    <xf numFmtId="165" fontId="28" fillId="0" borderId="0" xfId="58" applyNumberFormat="1" applyFont="1" applyFill="1" applyBorder="1" applyAlignment="1">
      <alignment vertical="center"/>
    </xf>
    <xf numFmtId="165" fontId="68" fillId="0" borderId="0" xfId="58" applyNumberFormat="1" applyFont="1" applyFill="1" applyBorder="1" applyAlignment="1">
      <alignment vertical="center"/>
    </xf>
    <xf numFmtId="165" fontId="69" fillId="0" borderId="0" xfId="58" applyNumberFormat="1" applyFont="1" applyFill="1" applyBorder="1" applyAlignment="1">
      <alignment vertical="center"/>
    </xf>
    <xf numFmtId="0" fontId="70" fillId="33" borderId="0" xfId="0" applyFont="1" applyFill="1" applyAlignment="1">
      <alignment vertical="center"/>
    </xf>
    <xf numFmtId="164" fontId="67" fillId="0" borderId="0" xfId="58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0" fillId="0" borderId="0" xfId="0" applyFont="1" applyFill="1" applyBorder="1" applyAlignment="1">
      <alignment vertical="center"/>
    </xf>
    <xf numFmtId="165" fontId="69" fillId="0" borderId="0" xfId="58" applyNumberFormat="1" applyFont="1" applyAlignment="1">
      <alignment vertical="center"/>
    </xf>
    <xf numFmtId="0" fontId="69" fillId="0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/>
    </xf>
    <xf numFmtId="0" fontId="7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3" fillId="34" borderId="0" xfId="0" applyFont="1" applyFill="1" applyBorder="1" applyAlignment="1">
      <alignment vertical="center"/>
    </xf>
    <xf numFmtId="0" fontId="74" fillId="34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28" fillId="35" borderId="10" xfId="0" applyFont="1" applyFill="1" applyBorder="1" applyAlignment="1">
      <alignment vertical="center"/>
    </xf>
    <xf numFmtId="165" fontId="28" fillId="0" borderId="11" xfId="58" applyNumberFormat="1" applyFont="1" applyFill="1" applyBorder="1" applyAlignment="1">
      <alignment vertical="center"/>
    </xf>
    <xf numFmtId="165" fontId="68" fillId="0" borderId="11" xfId="58" applyNumberFormat="1" applyFont="1" applyFill="1" applyBorder="1" applyAlignment="1">
      <alignment vertical="center"/>
    </xf>
    <xf numFmtId="165" fontId="69" fillId="0" borderId="11" xfId="58" applyNumberFormat="1" applyFont="1" applyFill="1" applyBorder="1" applyAlignment="1">
      <alignment vertical="center"/>
    </xf>
    <xf numFmtId="0" fontId="72" fillId="0" borderId="12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69" fillId="0" borderId="13" xfId="0" applyFont="1" applyFill="1" applyBorder="1" applyAlignment="1">
      <alignment vertical="center" wrapText="1"/>
    </xf>
    <xf numFmtId="0" fontId="69" fillId="0" borderId="14" xfId="0" applyFont="1" applyFill="1" applyBorder="1" applyAlignment="1">
      <alignment vertical="center"/>
    </xf>
    <xf numFmtId="0" fontId="69" fillId="0" borderId="15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left" vertical="center"/>
    </xf>
    <xf numFmtId="0" fontId="69" fillId="0" borderId="12" xfId="0" applyFont="1" applyFill="1" applyBorder="1" applyAlignment="1">
      <alignment horizontal="left" vertical="center"/>
    </xf>
    <xf numFmtId="0" fontId="69" fillId="0" borderId="16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69" fillId="0" borderId="10" xfId="0" applyFont="1" applyFill="1" applyBorder="1" applyAlignment="1">
      <alignment horizontal="left" vertical="center"/>
    </xf>
    <xf numFmtId="166" fontId="28" fillId="35" borderId="10" xfId="58" applyNumberFormat="1" applyFont="1" applyFill="1" applyBorder="1" applyAlignment="1">
      <alignment horizontal="center" vertical="center"/>
    </xf>
    <xf numFmtId="166" fontId="28" fillId="0" borderId="10" xfId="58" applyNumberFormat="1" applyFont="1" applyFill="1" applyBorder="1" applyAlignment="1">
      <alignment horizontal="center" vertical="center"/>
    </xf>
    <xf numFmtId="166" fontId="35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vertical="center"/>
    </xf>
    <xf numFmtId="0" fontId="69" fillId="0" borderId="12" xfId="0" applyFont="1" applyFill="1" applyBorder="1" applyAlignment="1">
      <alignment vertical="center"/>
    </xf>
    <xf numFmtId="166" fontId="28" fillId="0" borderId="11" xfId="58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67" fillId="33" borderId="0" xfId="58" applyFont="1" applyFill="1" applyAlignment="1">
      <alignment horizontal="right" vertical="center"/>
    </xf>
    <xf numFmtId="0" fontId="36" fillId="0" borderId="0" xfId="0" applyFont="1" applyAlignment="1">
      <alignment horizontal="left"/>
    </xf>
    <xf numFmtId="0" fontId="0" fillId="0" borderId="0" xfId="0" applyFill="1" applyAlignment="1">
      <alignment horizontal="center" vertical="center"/>
    </xf>
    <xf numFmtId="0" fontId="69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5" fillId="0" borderId="1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76" fillId="0" borderId="10" xfId="0" applyFont="1" applyFill="1" applyBorder="1" applyAlignment="1">
      <alignment vertical="center"/>
    </xf>
    <xf numFmtId="166" fontId="28" fillId="0" borderId="0" xfId="58" applyNumberFormat="1" applyFont="1" applyFill="1" applyBorder="1" applyAlignment="1">
      <alignment horizontal="center" vertical="center"/>
    </xf>
    <xf numFmtId="166" fontId="2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9" fontId="77" fillId="0" borderId="0" xfId="0" applyNumberFormat="1" applyFont="1" applyBorder="1" applyAlignment="1">
      <alignment horizontal="right" vertical="center"/>
    </xf>
    <xf numFmtId="0" fontId="78" fillId="36" borderId="0" xfId="0" applyFont="1" applyFill="1" applyAlignment="1">
      <alignment horizontal="center" vertical="center"/>
    </xf>
    <xf numFmtId="0" fontId="79" fillId="0" borderId="14" xfId="0" applyFont="1" applyFill="1" applyBorder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78" fillId="0" borderId="0" xfId="0" applyFont="1" applyFill="1" applyAlignment="1">
      <alignment horizontal="center" vertical="center"/>
    </xf>
    <xf numFmtId="166" fontId="28" fillId="35" borderId="10" xfId="58" applyNumberFormat="1" applyFont="1" applyFill="1" applyBorder="1" applyAlignment="1">
      <alignment horizontal="right" vertical="center"/>
    </xf>
    <xf numFmtId="166" fontId="28" fillId="0" borderId="10" xfId="58" applyNumberFormat="1" applyFont="1" applyFill="1" applyBorder="1" applyAlignment="1">
      <alignment horizontal="right" vertical="center"/>
    </xf>
    <xf numFmtId="166" fontId="35" fillId="35" borderId="10" xfId="0" applyNumberFormat="1" applyFont="1" applyFill="1" applyBorder="1" applyAlignment="1">
      <alignment horizontal="right" vertical="center"/>
    </xf>
    <xf numFmtId="165" fontId="68" fillId="0" borderId="11" xfId="58" applyNumberFormat="1" applyFont="1" applyFill="1" applyBorder="1" applyAlignment="1">
      <alignment horizontal="right" vertical="center"/>
    </xf>
    <xf numFmtId="166" fontId="69" fillId="0" borderId="11" xfId="58" applyNumberFormat="1" applyFont="1" applyFill="1" applyBorder="1" applyAlignment="1">
      <alignment horizontal="right" vertical="center"/>
    </xf>
    <xf numFmtId="166" fontId="68" fillId="0" borderId="11" xfId="58" applyNumberFormat="1" applyFont="1" applyFill="1" applyBorder="1" applyAlignment="1">
      <alignment horizontal="right" vertical="center"/>
    </xf>
    <xf numFmtId="166" fontId="68" fillId="0" borderId="11" xfId="58" applyNumberFormat="1" applyFont="1" applyFill="1" applyBorder="1" applyAlignment="1">
      <alignment horizontal="right"/>
    </xf>
    <xf numFmtId="166" fontId="69" fillId="0" borderId="11" xfId="58" applyNumberFormat="1" applyFont="1" applyFill="1" applyBorder="1" applyAlignment="1">
      <alignment horizontal="right"/>
    </xf>
    <xf numFmtId="0" fontId="7" fillId="0" borderId="17" xfId="0" applyFont="1" applyBorder="1" applyAlignment="1">
      <alignment/>
    </xf>
    <xf numFmtId="0" fontId="80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vertical="center"/>
    </xf>
    <xf numFmtId="0" fontId="42" fillId="10" borderId="17" xfId="0" applyFont="1" applyFill="1" applyBorder="1" applyAlignment="1">
      <alignment horizontal="right" vertical="center"/>
    </xf>
    <xf numFmtId="0" fontId="81" fillId="0" borderId="0" xfId="0" applyFont="1" applyFill="1" applyAlignment="1">
      <alignment horizontal="center" vertical="center"/>
    </xf>
    <xf numFmtId="166" fontId="44" fillId="10" borderId="17" xfId="58" applyNumberFormat="1" applyFont="1" applyFill="1" applyBorder="1" applyAlignment="1">
      <alignment horizontal="right" vertical="center"/>
    </xf>
    <xf numFmtId="0" fontId="81" fillId="0" borderId="0" xfId="0" applyFont="1" applyAlignment="1">
      <alignment vertical="center"/>
    </xf>
    <xf numFmtId="165" fontId="81" fillId="0" borderId="0" xfId="58" applyNumberFormat="1" applyFont="1" applyAlignment="1">
      <alignment vertical="center"/>
    </xf>
    <xf numFmtId="166" fontId="42" fillId="10" borderId="18" xfId="58" applyNumberFormat="1" applyFont="1" applyFill="1" applyBorder="1" applyAlignment="1">
      <alignment horizontal="right" vertical="center"/>
    </xf>
    <xf numFmtId="165" fontId="69" fillId="37" borderId="19" xfId="58" applyNumberFormat="1" applyFont="1" applyFill="1" applyBorder="1" applyAlignment="1">
      <alignment horizontal="right" vertical="center"/>
    </xf>
    <xf numFmtId="165" fontId="69" fillId="37" borderId="20" xfId="58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9" fillId="33" borderId="0" xfId="0" applyFont="1" applyFill="1" applyBorder="1" applyAlignment="1">
      <alignment horizontal="center" vertical="center"/>
    </xf>
    <xf numFmtId="0" fontId="79" fillId="33" borderId="21" xfId="0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right" vertical="center" wrapText="1"/>
    </xf>
    <xf numFmtId="166" fontId="28" fillId="0" borderId="22" xfId="0" applyNumberFormat="1" applyFont="1" applyFill="1" applyBorder="1" applyAlignment="1">
      <alignment horizontal="right" vertical="center"/>
    </xf>
    <xf numFmtId="0" fontId="28" fillId="0" borderId="23" xfId="0" applyFont="1" applyFill="1" applyBorder="1" applyAlignment="1">
      <alignment horizontal="right" vertical="center"/>
    </xf>
    <xf numFmtId="0" fontId="28" fillId="0" borderId="24" xfId="0" applyFont="1" applyFill="1" applyBorder="1" applyAlignment="1">
      <alignment horizontal="right" vertical="center"/>
    </xf>
    <xf numFmtId="0" fontId="79" fillId="33" borderId="14" xfId="0" applyFont="1" applyFill="1" applyBorder="1" applyAlignment="1">
      <alignment horizontal="center" vertical="center"/>
    </xf>
    <xf numFmtId="166" fontId="47" fillId="0" borderId="25" xfId="0" applyNumberFormat="1" applyFont="1" applyFill="1" applyBorder="1" applyAlignment="1">
      <alignment horizontal="right" vertical="center"/>
    </xf>
    <xf numFmtId="166" fontId="47" fillId="0" borderId="26" xfId="0" applyNumberFormat="1" applyFont="1" applyFill="1" applyBorder="1" applyAlignment="1">
      <alignment horizontal="right" vertical="center"/>
    </xf>
    <xf numFmtId="166" fontId="47" fillId="0" borderId="27" xfId="0" applyNumberFormat="1" applyFont="1" applyFill="1" applyBorder="1" applyAlignment="1">
      <alignment horizontal="right" vertical="center"/>
    </xf>
    <xf numFmtId="166" fontId="47" fillId="0" borderId="22" xfId="0" applyNumberFormat="1" applyFont="1" applyFill="1" applyBorder="1" applyAlignment="1">
      <alignment horizontal="right" vertical="center"/>
    </xf>
    <xf numFmtId="166" fontId="47" fillId="0" borderId="23" xfId="0" applyNumberFormat="1" applyFont="1" applyFill="1" applyBorder="1" applyAlignment="1">
      <alignment horizontal="right" vertical="center"/>
    </xf>
    <xf numFmtId="166" fontId="47" fillId="0" borderId="24" xfId="0" applyNumberFormat="1" applyFont="1" applyFill="1" applyBorder="1" applyAlignment="1">
      <alignment horizontal="right" vertical="center"/>
    </xf>
    <xf numFmtId="166" fontId="47" fillId="0" borderId="11" xfId="0" applyNumberFormat="1" applyFont="1" applyFill="1" applyBorder="1" applyAlignment="1">
      <alignment horizontal="right" vertical="center" wrapText="1"/>
    </xf>
    <xf numFmtId="166" fontId="45" fillId="0" borderId="11" xfId="0" applyNumberFormat="1" applyFont="1" applyFill="1" applyBorder="1" applyAlignment="1">
      <alignment horizontal="right" vertical="center"/>
    </xf>
    <xf numFmtId="166" fontId="45" fillId="0" borderId="28" xfId="0" applyNumberFormat="1" applyFont="1" applyFill="1" applyBorder="1" applyAlignment="1">
      <alignment horizontal="right" vertical="center"/>
    </xf>
    <xf numFmtId="166" fontId="45" fillId="0" borderId="29" xfId="0" applyNumberFormat="1" applyFont="1" applyFill="1" applyBorder="1" applyAlignment="1">
      <alignment horizontal="right" vertical="center"/>
    </xf>
    <xf numFmtId="166" fontId="45" fillId="0" borderId="30" xfId="0" applyNumberFormat="1" applyFont="1" applyFill="1" applyBorder="1" applyAlignment="1">
      <alignment horizontal="right" vertical="center"/>
    </xf>
    <xf numFmtId="165" fontId="28" fillId="0" borderId="11" xfId="58" applyNumberFormat="1" applyFont="1" applyFill="1" applyBorder="1" applyAlignment="1">
      <alignment horizontal="center" vertical="center"/>
    </xf>
    <xf numFmtId="165" fontId="68" fillId="0" borderId="11" xfId="58" applyNumberFormat="1" applyFont="1" applyFill="1" applyBorder="1" applyAlignment="1">
      <alignment horizontal="center" vertical="center"/>
    </xf>
    <xf numFmtId="166" fontId="28" fillId="0" borderId="22" xfId="0" applyNumberFormat="1" applyFont="1" applyFill="1" applyBorder="1" applyAlignment="1">
      <alignment horizontal="right" vertical="center" wrapText="1"/>
    </xf>
    <xf numFmtId="166" fontId="28" fillId="0" borderId="23" xfId="0" applyNumberFormat="1" applyFont="1" applyFill="1" applyBorder="1" applyAlignment="1">
      <alignment horizontal="right" vertical="center" wrapText="1"/>
    </xf>
    <xf numFmtId="166" fontId="28" fillId="0" borderId="24" xfId="0" applyNumberFormat="1" applyFont="1" applyFill="1" applyBorder="1" applyAlignment="1">
      <alignment horizontal="right" vertical="center" wrapText="1"/>
    </xf>
    <xf numFmtId="166" fontId="28" fillId="0" borderId="11" xfId="58" applyNumberFormat="1" applyFont="1" applyFill="1" applyBorder="1" applyAlignment="1">
      <alignment horizontal="right" vertical="center"/>
    </xf>
    <xf numFmtId="0" fontId="82" fillId="0" borderId="0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 6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1"/>
  <sheetViews>
    <sheetView tabSelected="1" zoomScale="80" zoomScaleNormal="80" zoomScalePageLayoutView="80" workbookViewId="0" topLeftCell="B1">
      <pane ySplit="6" topLeftCell="A238" activePane="bottomLeft" state="frozen"/>
      <selection pane="topLeft" activeCell="A1" sqref="A1"/>
      <selection pane="bottomLeft" activeCell="F249" sqref="F249"/>
    </sheetView>
  </sheetViews>
  <sheetFormatPr defaultColWidth="11.421875" defaultRowHeight="15.75" customHeight="1"/>
  <cols>
    <col min="1" max="1" width="86.421875" style="21" customWidth="1"/>
    <col min="2" max="2" width="79.421875" style="21" customWidth="1"/>
    <col min="3" max="3" width="12.421875" style="13" bestFit="1" customWidth="1"/>
    <col min="4" max="4" width="12.140625" style="13" bestFit="1" customWidth="1"/>
    <col min="5" max="5" width="1.28515625" style="20" customWidth="1"/>
    <col min="6" max="6" width="17.421875" style="20" bestFit="1" customWidth="1"/>
    <col min="7" max="16384" width="11.421875" style="20" customWidth="1"/>
  </cols>
  <sheetData>
    <row r="1" spans="1:3" s="17" customFormat="1" ht="19.5" customHeight="1">
      <c r="A1" s="3"/>
      <c r="B1" s="3"/>
      <c r="C1" s="3"/>
    </row>
    <row r="2" spans="1:4" s="1" customFormat="1" ht="22.5" customHeight="1">
      <c r="A2" s="52" t="s">
        <v>200</v>
      </c>
      <c r="B2" s="2"/>
      <c r="C2" s="4"/>
      <c r="D2" s="3" t="s">
        <v>303</v>
      </c>
    </row>
    <row r="3" spans="1:4" s="1" customFormat="1" ht="15.75" customHeight="1">
      <c r="A3" s="52"/>
      <c r="B3" s="2"/>
      <c r="C3" s="4"/>
      <c r="D3" s="3"/>
    </row>
    <row r="4" spans="1:4" s="1" customFormat="1" ht="15.75" customHeight="1">
      <c r="A4" s="52"/>
      <c r="B4" s="2"/>
      <c r="C4" s="4" t="s">
        <v>310</v>
      </c>
      <c r="D4" s="63">
        <v>0.19</v>
      </c>
    </row>
    <row r="5" spans="1:4" s="1" customFormat="1" ht="15.75" customHeight="1">
      <c r="A5" s="2"/>
      <c r="B5" s="2"/>
      <c r="C5" s="4"/>
      <c r="D5" s="4"/>
    </row>
    <row r="6" spans="1:6" s="1" customFormat="1" ht="15.75" customHeight="1">
      <c r="A6" s="95" t="s">
        <v>81</v>
      </c>
      <c r="B6" s="95"/>
      <c r="C6" s="8" t="s">
        <v>75</v>
      </c>
      <c r="D6" s="8" t="s">
        <v>76</v>
      </c>
      <c r="F6" s="64" t="s">
        <v>311</v>
      </c>
    </row>
    <row r="7" spans="1:6" s="62" customFormat="1" ht="6" customHeight="1">
      <c r="A7" s="65"/>
      <c r="B7" s="65"/>
      <c r="C7" s="66"/>
      <c r="D7" s="66"/>
      <c r="F7" s="67"/>
    </row>
    <row r="8" spans="1:6" s="1" customFormat="1" ht="15.75" customHeight="1">
      <c r="A8" s="26" t="s">
        <v>120</v>
      </c>
      <c r="B8" s="26" t="s">
        <v>211</v>
      </c>
      <c r="C8" s="43" t="s">
        <v>72</v>
      </c>
      <c r="D8" s="43" t="s">
        <v>80</v>
      </c>
      <c r="F8" s="69"/>
    </row>
    <row r="9" spans="1:6" s="1" customFormat="1" ht="15.75" customHeight="1">
      <c r="A9" s="26" t="s">
        <v>121</v>
      </c>
      <c r="B9" s="26" t="s">
        <v>122</v>
      </c>
      <c r="C9" s="68">
        <v>5184.62</v>
      </c>
      <c r="D9" s="68">
        <f>ROUND(C9*$D$4+C9,0)</f>
        <v>6170</v>
      </c>
      <c r="F9" s="69"/>
    </row>
    <row r="10" spans="1:6" s="1" customFormat="1" ht="15.75" customHeight="1">
      <c r="A10" s="26" t="s">
        <v>123</v>
      </c>
      <c r="B10" s="26" t="s">
        <v>124</v>
      </c>
      <c r="C10" s="68">
        <v>1545.8449999999998</v>
      </c>
      <c r="D10" s="68">
        <f>ROUND(C10*$D$4+C10,0)</f>
        <v>1840</v>
      </c>
      <c r="F10" s="69"/>
    </row>
    <row r="11" spans="1:6" s="1" customFormat="1" ht="15.75" customHeight="1">
      <c r="A11" s="26" t="s">
        <v>125</v>
      </c>
      <c r="B11" s="26" t="s">
        <v>126</v>
      </c>
      <c r="C11" s="68">
        <v>3438.8199999999997</v>
      </c>
      <c r="D11" s="68">
        <f>ROUND(C11*$D$4+C11,0)</f>
        <v>4092</v>
      </c>
      <c r="F11" s="69"/>
    </row>
    <row r="12" spans="1:6" s="10" customFormat="1" ht="15.75" customHeight="1">
      <c r="A12" s="25"/>
      <c r="B12" s="25"/>
      <c r="C12" s="44"/>
      <c r="D12" s="44"/>
      <c r="F12" s="69"/>
    </row>
    <row r="13" spans="1:6" s="1" customFormat="1" ht="15.75" customHeight="1">
      <c r="A13" s="25" t="s">
        <v>77</v>
      </c>
      <c r="B13" s="25" t="s">
        <v>78</v>
      </c>
      <c r="C13" s="44" t="s">
        <v>72</v>
      </c>
      <c r="D13" s="45" t="s">
        <v>80</v>
      </c>
      <c r="F13" s="69"/>
    </row>
    <row r="14" spans="1:6" s="1" customFormat="1" ht="15.75" customHeight="1">
      <c r="A14" s="25" t="s">
        <v>281</v>
      </c>
      <c r="B14" s="25" t="s">
        <v>282</v>
      </c>
      <c r="C14" s="69">
        <v>4204.129999999999</v>
      </c>
      <c r="D14" s="69">
        <f>ROUND(C14*$D$4+C14,0)</f>
        <v>5003</v>
      </c>
      <c r="F14" s="69">
        <f>D14</f>
        <v>5003</v>
      </c>
    </row>
    <row r="15" spans="1:6" s="1" customFormat="1" ht="15.75" customHeight="1">
      <c r="A15" s="25" t="s">
        <v>283</v>
      </c>
      <c r="B15" s="25" t="s">
        <v>284</v>
      </c>
      <c r="C15" s="69">
        <v>6006</v>
      </c>
      <c r="D15" s="69">
        <f>ROUND(C15*$D$4+C15,0)</f>
        <v>7147</v>
      </c>
      <c r="F15" s="69"/>
    </row>
    <row r="16" spans="1:6" s="1" customFormat="1" ht="15.75" customHeight="1">
      <c r="A16" s="25"/>
      <c r="B16" s="25"/>
      <c r="C16" s="44"/>
      <c r="D16" s="44"/>
      <c r="F16" s="69"/>
    </row>
    <row r="17" spans="1:6" s="1" customFormat="1" ht="15.75" customHeight="1">
      <c r="A17" s="26" t="s">
        <v>26</v>
      </c>
      <c r="B17" s="26" t="s">
        <v>27</v>
      </c>
      <c r="C17" s="68">
        <v>1035</v>
      </c>
      <c r="D17" s="68">
        <f>ROUND(C17*$D$4+C17,0)</f>
        <v>1232</v>
      </c>
      <c r="F17" s="69"/>
    </row>
    <row r="18" spans="1:6" s="1" customFormat="1" ht="15.75" customHeight="1">
      <c r="A18" s="26" t="s">
        <v>285</v>
      </c>
      <c r="B18" s="26" t="s">
        <v>286</v>
      </c>
      <c r="C18" s="68">
        <v>1966.5</v>
      </c>
      <c r="D18" s="68">
        <f>ROUND(C18*$D$4+C18,0)</f>
        <v>2340</v>
      </c>
      <c r="F18" s="69"/>
    </row>
    <row r="19" spans="1:6" s="10" customFormat="1" ht="15.75" customHeight="1">
      <c r="A19" s="25"/>
      <c r="B19" s="25"/>
      <c r="C19" s="44"/>
      <c r="D19" s="44"/>
      <c r="F19" s="69"/>
    </row>
    <row r="20" spans="1:6" s="1" customFormat="1" ht="15.75" customHeight="1">
      <c r="A20" s="25" t="s">
        <v>73</v>
      </c>
      <c r="B20" s="25" t="s">
        <v>74</v>
      </c>
      <c r="C20" s="44" t="s">
        <v>72</v>
      </c>
      <c r="D20" s="44" t="s">
        <v>80</v>
      </c>
      <c r="F20" s="69"/>
    </row>
    <row r="21" spans="1:6" s="1" customFormat="1" ht="15.75" customHeight="1">
      <c r="A21" s="25"/>
      <c r="B21" s="25"/>
      <c r="C21" s="44"/>
      <c r="D21" s="44"/>
      <c r="F21" s="69"/>
    </row>
    <row r="22" spans="1:6" s="1" customFormat="1" ht="15.75" customHeight="1">
      <c r="A22" s="26" t="s">
        <v>245</v>
      </c>
      <c r="B22" s="26" t="s">
        <v>246</v>
      </c>
      <c r="C22" s="68" t="s">
        <v>72</v>
      </c>
      <c r="D22" s="70" t="s">
        <v>80</v>
      </c>
      <c r="F22" s="69"/>
    </row>
    <row r="23" spans="1:6" s="1" customFormat="1" ht="15.75" customHeight="1">
      <c r="A23" s="26" t="s">
        <v>127</v>
      </c>
      <c r="B23" s="26" t="s">
        <v>128</v>
      </c>
      <c r="C23" s="68">
        <v>4399.009999999999</v>
      </c>
      <c r="D23" s="68">
        <f>ROUND(C23*$D$4+C23,0)</f>
        <v>5235</v>
      </c>
      <c r="F23" s="69"/>
    </row>
    <row r="24" spans="1:6" s="10" customFormat="1" ht="15.75" customHeight="1">
      <c r="A24" s="25"/>
      <c r="B24" s="25"/>
      <c r="C24" s="44"/>
      <c r="D24" s="44"/>
      <c r="F24" s="69"/>
    </row>
    <row r="25" spans="1:6" s="1" customFormat="1" ht="15.75" customHeight="1">
      <c r="A25" s="25" t="s">
        <v>114</v>
      </c>
      <c r="B25" s="25" t="s">
        <v>212</v>
      </c>
      <c r="C25" s="44" t="s">
        <v>72</v>
      </c>
      <c r="D25" s="46" t="s">
        <v>80</v>
      </c>
      <c r="F25" s="69"/>
    </row>
    <row r="26" spans="1:6" s="1" customFormat="1" ht="15.75" customHeight="1">
      <c r="A26" s="25" t="s">
        <v>129</v>
      </c>
      <c r="B26" s="25" t="s">
        <v>213</v>
      </c>
      <c r="C26" s="69">
        <v>1214.955</v>
      </c>
      <c r="D26" s="69">
        <f>ROUND(C26*$D$4+C26,0)</f>
        <v>1446</v>
      </c>
      <c r="F26" s="69">
        <f>D26</f>
        <v>1446</v>
      </c>
    </row>
    <row r="27" spans="1:6" s="1" customFormat="1" ht="15.75" customHeight="1">
      <c r="A27" s="25"/>
      <c r="B27" s="25"/>
      <c r="C27" s="44"/>
      <c r="D27" s="44"/>
      <c r="F27" s="69"/>
    </row>
    <row r="28" spans="1:6" s="1" customFormat="1" ht="15.75" customHeight="1">
      <c r="A28" s="26" t="s">
        <v>177</v>
      </c>
      <c r="B28" s="26" t="s">
        <v>215</v>
      </c>
      <c r="C28" s="68">
        <v>9735.88</v>
      </c>
      <c r="D28" s="68">
        <f>ROUND(C28*$D$4+C28,0)</f>
        <v>11586</v>
      </c>
      <c r="F28" s="69"/>
    </row>
    <row r="29" spans="1:6" s="1" customFormat="1" ht="15.75" customHeight="1">
      <c r="A29" s="26" t="s">
        <v>130</v>
      </c>
      <c r="B29" s="26" t="s">
        <v>214</v>
      </c>
      <c r="C29" s="68">
        <f>9735.88*1.5</f>
        <v>14603.82</v>
      </c>
      <c r="D29" s="68">
        <f>ROUND(C29*$D$4+C29,0)</f>
        <v>17379</v>
      </c>
      <c r="F29" s="69"/>
    </row>
    <row r="30" spans="1:6" s="1" customFormat="1" ht="15.75" customHeight="1">
      <c r="A30" s="26" t="s">
        <v>131</v>
      </c>
      <c r="B30" s="26" t="s">
        <v>132</v>
      </c>
      <c r="C30" s="68">
        <f>15350.86*1.4</f>
        <v>21491.203999999998</v>
      </c>
      <c r="D30" s="68">
        <f>ROUND(C30*$D$4+C30,0)</f>
        <v>25575</v>
      </c>
      <c r="F30" s="69">
        <f>D30</f>
        <v>25575</v>
      </c>
    </row>
    <row r="31" spans="1:6" s="10" customFormat="1" ht="15.75" customHeight="1">
      <c r="A31" s="25"/>
      <c r="B31" s="25"/>
      <c r="C31" s="44"/>
      <c r="D31" s="44"/>
      <c r="F31" s="69"/>
    </row>
    <row r="32" spans="1:6" s="1" customFormat="1" ht="15.75" customHeight="1">
      <c r="A32" s="25" t="s">
        <v>188</v>
      </c>
      <c r="B32" s="25" t="s">
        <v>187</v>
      </c>
      <c r="C32" s="44" t="s">
        <v>72</v>
      </c>
      <c r="D32" s="44" t="s">
        <v>80</v>
      </c>
      <c r="F32" s="69"/>
    </row>
    <row r="33" spans="1:6" s="1" customFormat="1" ht="15.75" customHeight="1">
      <c r="A33" s="25" t="s">
        <v>106</v>
      </c>
      <c r="B33" s="25" t="s">
        <v>107</v>
      </c>
      <c r="C33" s="69">
        <v>2576.0699999999997</v>
      </c>
      <c r="D33" s="69">
        <f>ROUND(C33*$D$4+C33,0)</f>
        <v>3066</v>
      </c>
      <c r="F33" s="69">
        <f>D33</f>
        <v>3066</v>
      </c>
    </row>
    <row r="34" spans="1:6" s="1" customFormat="1" ht="15.75" customHeight="1">
      <c r="A34" s="18"/>
      <c r="B34" s="18"/>
      <c r="C34" s="5"/>
      <c r="D34" s="6"/>
      <c r="F34" s="69"/>
    </row>
    <row r="35" spans="1:6" s="1" customFormat="1" ht="15.75" customHeight="1">
      <c r="A35" s="89" t="s">
        <v>79</v>
      </c>
      <c r="B35" s="90"/>
      <c r="C35" s="8" t="s">
        <v>75</v>
      </c>
      <c r="D35" s="8" t="s">
        <v>76</v>
      </c>
      <c r="F35" s="69"/>
    </row>
    <row r="36" spans="1:6" s="10" customFormat="1" ht="15.75" customHeight="1">
      <c r="A36" s="32" t="s">
        <v>46</v>
      </c>
      <c r="B36" s="32" t="s">
        <v>0</v>
      </c>
      <c r="C36" s="96">
        <v>209166</v>
      </c>
      <c r="D36" s="99">
        <f>ROUND(C36*D4+C36,0)</f>
        <v>248908</v>
      </c>
      <c r="F36" s="69"/>
    </row>
    <row r="37" spans="1:6" s="10" customFormat="1" ht="15.75" customHeight="1">
      <c r="A37" s="25" t="s">
        <v>170</v>
      </c>
      <c r="B37" s="25" t="s">
        <v>171</v>
      </c>
      <c r="C37" s="97"/>
      <c r="D37" s="100"/>
      <c r="F37" s="69"/>
    </row>
    <row r="38" spans="1:6" s="10" customFormat="1" ht="15.75" customHeight="1">
      <c r="A38" s="25" t="s">
        <v>1</v>
      </c>
      <c r="B38" s="25" t="s">
        <v>2</v>
      </c>
      <c r="C38" s="97"/>
      <c r="D38" s="100"/>
      <c r="F38" s="69"/>
    </row>
    <row r="39" spans="1:6" s="10" customFormat="1" ht="15.75" customHeight="1">
      <c r="A39" s="32" t="s">
        <v>82</v>
      </c>
      <c r="B39" s="25" t="s">
        <v>217</v>
      </c>
      <c r="C39" s="97"/>
      <c r="D39" s="100"/>
      <c r="F39" s="69"/>
    </row>
    <row r="40" spans="1:6" s="10" customFormat="1" ht="15.75" customHeight="1">
      <c r="A40" s="25" t="s">
        <v>3</v>
      </c>
      <c r="B40" s="25" t="s">
        <v>47</v>
      </c>
      <c r="C40" s="97"/>
      <c r="D40" s="100"/>
      <c r="F40" s="69"/>
    </row>
    <row r="41" spans="1:6" s="10" customFormat="1" ht="15.75" customHeight="1">
      <c r="A41" s="32" t="s">
        <v>12</v>
      </c>
      <c r="B41" s="25" t="s">
        <v>13</v>
      </c>
      <c r="C41" s="97"/>
      <c r="D41" s="100"/>
      <c r="F41" s="69"/>
    </row>
    <row r="42" spans="1:6" s="10" customFormat="1" ht="15.75" customHeight="1">
      <c r="A42" s="25" t="s">
        <v>48</v>
      </c>
      <c r="B42" s="25" t="s">
        <v>49</v>
      </c>
      <c r="C42" s="97"/>
      <c r="D42" s="100"/>
      <c r="F42" s="69"/>
    </row>
    <row r="43" spans="1:6" s="10" customFormat="1" ht="15.75" customHeight="1">
      <c r="A43" s="25" t="s">
        <v>6</v>
      </c>
      <c r="B43" s="25" t="s">
        <v>7</v>
      </c>
      <c r="C43" s="97"/>
      <c r="D43" s="100"/>
      <c r="F43" s="69"/>
    </row>
    <row r="44" spans="1:6" s="10" customFormat="1" ht="15.75" customHeight="1">
      <c r="A44" s="25" t="s">
        <v>50</v>
      </c>
      <c r="B44" s="25" t="s">
        <v>51</v>
      </c>
      <c r="C44" s="97"/>
      <c r="D44" s="100"/>
      <c r="F44" s="69"/>
    </row>
    <row r="45" spans="1:6" s="10" customFormat="1" ht="15.75" customHeight="1">
      <c r="A45" s="25" t="s">
        <v>247</v>
      </c>
      <c r="B45" s="25" t="s">
        <v>42</v>
      </c>
      <c r="C45" s="97"/>
      <c r="D45" s="100"/>
      <c r="F45" s="69"/>
    </row>
    <row r="46" spans="1:6" s="10" customFormat="1" ht="15.75" customHeight="1">
      <c r="A46" s="32" t="s">
        <v>85</v>
      </c>
      <c r="B46" s="25" t="s">
        <v>216</v>
      </c>
      <c r="C46" s="97"/>
      <c r="D46" s="100"/>
      <c r="F46" s="69"/>
    </row>
    <row r="47" spans="1:6" s="10" customFormat="1" ht="15.75" customHeight="1">
      <c r="A47" s="25" t="s">
        <v>4</v>
      </c>
      <c r="B47" s="25" t="s">
        <v>5</v>
      </c>
      <c r="C47" s="97"/>
      <c r="D47" s="100"/>
      <c r="F47" s="69"/>
    </row>
    <row r="48" spans="1:6" s="10" customFormat="1" ht="15.75" customHeight="1">
      <c r="A48" s="25" t="s">
        <v>83</v>
      </c>
      <c r="B48" s="25" t="s">
        <v>54</v>
      </c>
      <c r="C48" s="97"/>
      <c r="D48" s="100"/>
      <c r="F48" s="69"/>
    </row>
    <row r="49" spans="1:6" s="10" customFormat="1" ht="15.75" customHeight="1">
      <c r="A49" s="25" t="s">
        <v>58</v>
      </c>
      <c r="B49" s="25" t="s">
        <v>86</v>
      </c>
      <c r="C49" s="97"/>
      <c r="D49" s="100"/>
      <c r="F49" s="69"/>
    </row>
    <row r="50" spans="1:6" s="10" customFormat="1" ht="15.75" customHeight="1">
      <c r="A50" s="25" t="s">
        <v>8</v>
      </c>
      <c r="B50" s="25" t="s">
        <v>172</v>
      </c>
      <c r="C50" s="97"/>
      <c r="D50" s="100"/>
      <c r="F50" s="69"/>
    </row>
    <row r="51" spans="1:6" s="10" customFormat="1" ht="15.75" customHeight="1">
      <c r="A51" s="25" t="s">
        <v>109</v>
      </c>
      <c r="B51" s="25" t="s">
        <v>173</v>
      </c>
      <c r="C51" s="97"/>
      <c r="D51" s="100"/>
      <c r="F51" s="69"/>
    </row>
    <row r="52" spans="1:6" s="10" customFormat="1" ht="15.75" customHeight="1">
      <c r="A52" s="25" t="s">
        <v>113</v>
      </c>
      <c r="B52" s="25" t="s">
        <v>178</v>
      </c>
      <c r="C52" s="97"/>
      <c r="D52" s="100"/>
      <c r="F52" s="69"/>
    </row>
    <row r="53" spans="1:6" s="10" customFormat="1" ht="15.75" customHeight="1">
      <c r="A53" s="25" t="s">
        <v>133</v>
      </c>
      <c r="B53" s="25" t="s">
        <v>43</v>
      </c>
      <c r="C53" s="97"/>
      <c r="D53" s="100"/>
      <c r="F53" s="69"/>
    </row>
    <row r="54" spans="1:6" s="10" customFormat="1" ht="15.75" customHeight="1">
      <c r="A54" s="25" t="s">
        <v>110</v>
      </c>
      <c r="B54" s="25" t="s">
        <v>111</v>
      </c>
      <c r="C54" s="98"/>
      <c r="D54" s="101"/>
      <c r="F54" s="69"/>
    </row>
    <row r="55" spans="1:6" s="10" customFormat="1" ht="15.75" customHeight="1">
      <c r="A55" s="19"/>
      <c r="B55" s="19"/>
      <c r="C55" s="12"/>
      <c r="D55" s="12"/>
      <c r="F55" s="69"/>
    </row>
    <row r="56" spans="1:6" s="10" customFormat="1" ht="15.75" customHeight="1">
      <c r="A56" s="89" t="s">
        <v>203</v>
      </c>
      <c r="B56" s="90"/>
      <c r="C56" s="8" t="s">
        <v>75</v>
      </c>
      <c r="D56" s="8" t="s">
        <v>76</v>
      </c>
      <c r="F56" s="69"/>
    </row>
    <row r="57" spans="1:6" s="10" customFormat="1" ht="15.75" customHeight="1">
      <c r="A57" s="32" t="s">
        <v>134</v>
      </c>
      <c r="B57" s="31" t="s">
        <v>135</v>
      </c>
      <c r="C57" s="103">
        <v>219558</v>
      </c>
      <c r="D57" s="103">
        <f>ROUND(C57*D4+C57,0)</f>
        <v>261274</v>
      </c>
      <c r="F57" s="103">
        <f>D57</f>
        <v>261274</v>
      </c>
    </row>
    <row r="58" spans="1:6" s="10" customFormat="1" ht="15.75" customHeight="1">
      <c r="A58" s="32" t="s">
        <v>52</v>
      </c>
      <c r="B58" s="31" t="s">
        <v>53</v>
      </c>
      <c r="C58" s="103"/>
      <c r="D58" s="103"/>
      <c r="F58" s="103"/>
    </row>
    <row r="59" spans="1:6" s="10" customFormat="1" ht="15.75" customHeight="1">
      <c r="A59" s="32" t="s">
        <v>84</v>
      </c>
      <c r="B59" s="31" t="s">
        <v>112</v>
      </c>
      <c r="C59" s="103"/>
      <c r="D59" s="103"/>
      <c r="F59" s="103"/>
    </row>
    <row r="60" spans="1:6" s="10" customFormat="1" ht="15.75" customHeight="1">
      <c r="A60" s="32" t="s">
        <v>55</v>
      </c>
      <c r="B60" s="31" t="s">
        <v>218</v>
      </c>
      <c r="C60" s="103"/>
      <c r="D60" s="103"/>
      <c r="F60" s="103"/>
    </row>
    <row r="61" spans="1:6" s="10" customFormat="1" ht="15.75" customHeight="1">
      <c r="A61" s="32" t="s">
        <v>65</v>
      </c>
      <c r="B61" s="31" t="s">
        <v>219</v>
      </c>
      <c r="C61" s="103"/>
      <c r="D61" s="103"/>
      <c r="F61" s="103"/>
    </row>
    <row r="62" spans="1:6" s="10" customFormat="1" ht="15.75" customHeight="1">
      <c r="A62" s="25" t="s">
        <v>56</v>
      </c>
      <c r="B62" s="39" t="s">
        <v>9</v>
      </c>
      <c r="C62" s="103"/>
      <c r="D62" s="103"/>
      <c r="F62" s="103"/>
    </row>
    <row r="63" spans="1:6" s="10" customFormat="1" ht="15.75" customHeight="1">
      <c r="A63" s="32" t="s">
        <v>308</v>
      </c>
      <c r="B63" s="31" t="s">
        <v>309</v>
      </c>
      <c r="C63" s="103"/>
      <c r="D63" s="103"/>
      <c r="F63" s="103"/>
    </row>
    <row r="64" spans="1:6" s="50" customFormat="1" ht="15.75" customHeight="1">
      <c r="A64" s="25" t="s">
        <v>198</v>
      </c>
      <c r="B64" s="39" t="s">
        <v>220</v>
      </c>
      <c r="C64" s="103"/>
      <c r="D64" s="103"/>
      <c r="F64" s="103"/>
    </row>
    <row r="65" spans="1:6" s="50" customFormat="1" ht="15.75" customHeight="1">
      <c r="A65" s="32" t="s">
        <v>174</v>
      </c>
      <c r="B65" s="31" t="s">
        <v>14</v>
      </c>
      <c r="C65" s="103"/>
      <c r="D65" s="103"/>
      <c r="F65" s="103"/>
    </row>
    <row r="66" spans="1:6" s="10" customFormat="1" ht="15.75" customHeight="1">
      <c r="A66" s="19"/>
      <c r="B66" s="19"/>
      <c r="C66" s="12"/>
      <c r="D66" s="12"/>
      <c r="F66" s="44"/>
    </row>
    <row r="67" spans="1:6" s="10" customFormat="1" ht="15.75" customHeight="1">
      <c r="A67" s="89" t="s">
        <v>202</v>
      </c>
      <c r="B67" s="90"/>
      <c r="C67" s="8" t="s">
        <v>75</v>
      </c>
      <c r="D67" s="8" t="s">
        <v>76</v>
      </c>
      <c r="F67" s="44"/>
    </row>
    <row r="68" spans="1:6" s="10" customFormat="1" ht="15.75" customHeight="1">
      <c r="A68" s="40" t="s">
        <v>21</v>
      </c>
      <c r="B68" s="41" t="s">
        <v>221</v>
      </c>
      <c r="C68" s="104">
        <v>231150</v>
      </c>
      <c r="D68" s="104">
        <f>ROUND(C68*D4+C68,0)</f>
        <v>275069</v>
      </c>
      <c r="F68" s="44"/>
    </row>
    <row r="69" spans="1:6" s="10" customFormat="1" ht="15.75" customHeight="1">
      <c r="A69" s="32" t="s">
        <v>63</v>
      </c>
      <c r="B69" s="31" t="s">
        <v>64</v>
      </c>
      <c r="C69" s="105"/>
      <c r="D69" s="105"/>
      <c r="F69" s="44"/>
    </row>
    <row r="70" spans="1:6" s="10" customFormat="1" ht="15.75" customHeight="1">
      <c r="A70" s="32" t="s">
        <v>10</v>
      </c>
      <c r="B70" s="31" t="s">
        <v>11</v>
      </c>
      <c r="C70" s="105"/>
      <c r="D70" s="105"/>
      <c r="F70" s="44"/>
    </row>
    <row r="71" spans="1:6" s="10" customFormat="1" ht="15.75" customHeight="1">
      <c r="A71" s="32" t="s">
        <v>292</v>
      </c>
      <c r="B71" s="31" t="s">
        <v>293</v>
      </c>
      <c r="C71" s="105"/>
      <c r="D71" s="105"/>
      <c r="F71" s="44"/>
    </row>
    <row r="72" spans="1:6" s="10" customFormat="1" ht="15.75" customHeight="1">
      <c r="A72" s="32" t="s">
        <v>306</v>
      </c>
      <c r="B72" s="31" t="s">
        <v>307</v>
      </c>
      <c r="C72" s="105"/>
      <c r="D72" s="105"/>
      <c r="F72" s="44"/>
    </row>
    <row r="73" spans="1:6" s="10" customFormat="1" ht="15.75" customHeight="1">
      <c r="A73" s="42" t="s">
        <v>87</v>
      </c>
      <c r="B73" s="31" t="s">
        <v>222</v>
      </c>
      <c r="C73" s="105"/>
      <c r="D73" s="105"/>
      <c r="F73" s="44"/>
    </row>
    <row r="74" spans="1:6" s="10" customFormat="1" ht="15.75" customHeight="1">
      <c r="A74" s="32" t="s">
        <v>68</v>
      </c>
      <c r="B74" s="31" t="s">
        <v>223</v>
      </c>
      <c r="C74" s="105"/>
      <c r="D74" s="105"/>
      <c r="F74" s="44"/>
    </row>
    <row r="75" spans="1:6" s="10" customFormat="1" ht="15.75" customHeight="1">
      <c r="A75" s="42" t="s">
        <v>136</v>
      </c>
      <c r="B75" s="31" t="s">
        <v>175</v>
      </c>
      <c r="C75" s="105"/>
      <c r="D75" s="105"/>
      <c r="F75" s="44"/>
    </row>
    <row r="76" spans="1:6" s="10" customFormat="1" ht="15.75" customHeight="1">
      <c r="A76" s="32" t="s">
        <v>137</v>
      </c>
      <c r="B76" s="31" t="s">
        <v>224</v>
      </c>
      <c r="C76" s="106"/>
      <c r="D76" s="106"/>
      <c r="F76" s="44"/>
    </row>
    <row r="77" spans="1:6" s="10" customFormat="1" ht="15.75" customHeight="1">
      <c r="A77" s="19"/>
      <c r="B77" s="19"/>
      <c r="C77" s="12"/>
      <c r="D77" s="12"/>
      <c r="F77" s="44"/>
    </row>
    <row r="78" spans="1:6" s="10" customFormat="1" ht="15.75" customHeight="1">
      <c r="A78" s="89" t="s">
        <v>201</v>
      </c>
      <c r="B78" s="90"/>
      <c r="C78" s="8" t="s">
        <v>75</v>
      </c>
      <c r="D78" s="8" t="s">
        <v>76</v>
      </c>
      <c r="F78" s="44"/>
    </row>
    <row r="79" spans="1:6" s="10" customFormat="1" ht="15.75" customHeight="1">
      <c r="A79" s="32" t="s">
        <v>176</v>
      </c>
      <c r="B79" s="31" t="s">
        <v>66</v>
      </c>
      <c r="C79" s="102">
        <v>12100</v>
      </c>
      <c r="D79" s="102">
        <f>ROUND(C79*D4+C79,0)</f>
        <v>14399</v>
      </c>
      <c r="F79" s="44"/>
    </row>
    <row r="80" spans="1:6" s="10" customFormat="1" ht="15.75" customHeight="1">
      <c r="A80" s="32" t="s">
        <v>288</v>
      </c>
      <c r="B80" s="39" t="s">
        <v>289</v>
      </c>
      <c r="C80" s="102"/>
      <c r="D80" s="102"/>
      <c r="F80" s="44"/>
    </row>
    <row r="81" spans="1:6" s="10" customFormat="1" ht="15.75" customHeight="1">
      <c r="A81" s="32" t="s">
        <v>189</v>
      </c>
      <c r="B81" s="31" t="s">
        <v>57</v>
      </c>
      <c r="C81" s="102"/>
      <c r="D81" s="102"/>
      <c r="F81" s="44"/>
    </row>
    <row r="82" spans="1:6" s="10" customFormat="1" ht="15.75" customHeight="1">
      <c r="A82" s="32" t="s">
        <v>254</v>
      </c>
      <c r="B82" s="31" t="s">
        <v>257</v>
      </c>
      <c r="C82" s="102"/>
      <c r="D82" s="102"/>
      <c r="F82" s="44"/>
    </row>
    <row r="83" spans="1:6" s="10" customFormat="1" ht="15.75" customHeight="1">
      <c r="A83" s="32" t="s">
        <v>304</v>
      </c>
      <c r="B83" s="31" t="s">
        <v>305</v>
      </c>
      <c r="C83" s="102"/>
      <c r="D83" s="102"/>
      <c r="F83" s="44"/>
    </row>
    <row r="84" spans="1:6" s="10" customFormat="1" ht="15.75" customHeight="1">
      <c r="A84" s="32" t="s">
        <v>16</v>
      </c>
      <c r="B84" s="31" t="s">
        <v>17</v>
      </c>
      <c r="C84" s="102"/>
      <c r="D84" s="102"/>
      <c r="F84" s="44"/>
    </row>
    <row r="85" spans="1:6" s="10" customFormat="1" ht="15.75" customHeight="1">
      <c r="A85" s="25" t="s">
        <v>255</v>
      </c>
      <c r="B85" s="31" t="s">
        <v>256</v>
      </c>
      <c r="C85" s="102"/>
      <c r="D85" s="102"/>
      <c r="F85" s="44"/>
    </row>
    <row r="86" spans="1:6" s="10" customFormat="1" ht="15.75" customHeight="1">
      <c r="A86" s="32" t="s">
        <v>199</v>
      </c>
      <c r="B86" s="31" t="s">
        <v>225</v>
      </c>
      <c r="C86" s="102"/>
      <c r="D86" s="102"/>
      <c r="F86" s="44"/>
    </row>
    <row r="87" spans="1:6" s="10" customFormat="1" ht="15.75" customHeight="1">
      <c r="A87" s="19"/>
      <c r="B87" s="19"/>
      <c r="C87" s="12"/>
      <c r="D87" s="12"/>
      <c r="F87" s="44"/>
    </row>
    <row r="88" spans="1:6" s="10" customFormat="1" ht="15.75" customHeight="1">
      <c r="A88" s="89" t="s">
        <v>179</v>
      </c>
      <c r="B88" s="90"/>
      <c r="C88" s="8" t="s">
        <v>75</v>
      </c>
      <c r="D88" s="8" t="s">
        <v>76</v>
      </c>
      <c r="F88" s="44"/>
    </row>
    <row r="89" spans="1:6" s="10" customFormat="1" ht="15.75" customHeight="1">
      <c r="A89" s="25" t="s">
        <v>180</v>
      </c>
      <c r="B89" s="39" t="s">
        <v>226</v>
      </c>
      <c r="C89" s="91">
        <v>6690</v>
      </c>
      <c r="D89" s="92">
        <f>ROUND(C89*D4+C89,0)</f>
        <v>7961</v>
      </c>
      <c r="F89" s="44"/>
    </row>
    <row r="90" spans="1:6" s="10" customFormat="1" ht="15.75" customHeight="1">
      <c r="A90" s="47" t="s">
        <v>44</v>
      </c>
      <c r="B90" s="39" t="s">
        <v>45</v>
      </c>
      <c r="C90" s="91"/>
      <c r="D90" s="93"/>
      <c r="F90" s="44"/>
    </row>
    <row r="91" spans="1:6" s="10" customFormat="1" ht="15.75" customHeight="1">
      <c r="A91" s="25" t="s">
        <v>38</v>
      </c>
      <c r="B91" s="25" t="s">
        <v>39</v>
      </c>
      <c r="C91" s="91"/>
      <c r="D91" s="94"/>
      <c r="F91" s="44"/>
    </row>
    <row r="92" spans="1:6" s="10" customFormat="1" ht="15.75" customHeight="1">
      <c r="A92" s="19"/>
      <c r="B92" s="19"/>
      <c r="C92" s="12"/>
      <c r="D92" s="12"/>
      <c r="F92" s="44"/>
    </row>
    <row r="93" spans="1:6" s="10" customFormat="1" ht="15.75" customHeight="1">
      <c r="A93" s="89" t="s">
        <v>204</v>
      </c>
      <c r="B93" s="90"/>
      <c r="C93" s="8" t="s">
        <v>75</v>
      </c>
      <c r="D93" s="8" t="s">
        <v>76</v>
      </c>
      <c r="F93" s="44"/>
    </row>
    <row r="94" spans="1:6" s="10" customFormat="1" ht="15.75" customHeight="1">
      <c r="A94" s="25" t="s">
        <v>205</v>
      </c>
      <c r="B94" s="25" t="s">
        <v>227</v>
      </c>
      <c r="C94" s="109">
        <v>8590</v>
      </c>
      <c r="D94" s="109">
        <f>ROUND(C94*D4+C94,0)</f>
        <v>10222</v>
      </c>
      <c r="F94" s="44"/>
    </row>
    <row r="95" spans="1:6" s="10" customFormat="1" ht="15.75" customHeight="1">
      <c r="A95" s="47" t="s">
        <v>44</v>
      </c>
      <c r="B95" s="25" t="s">
        <v>45</v>
      </c>
      <c r="C95" s="110"/>
      <c r="D95" s="110"/>
      <c r="F95" s="44"/>
    </row>
    <row r="96" spans="1:6" s="10" customFormat="1" ht="15.75" customHeight="1">
      <c r="A96" s="25" t="s">
        <v>38</v>
      </c>
      <c r="B96" s="25" t="s">
        <v>39</v>
      </c>
      <c r="C96" s="110"/>
      <c r="D96" s="110"/>
      <c r="F96" s="44"/>
    </row>
    <row r="97" spans="1:6" s="10" customFormat="1" ht="15.75" customHeight="1">
      <c r="A97" s="32" t="s">
        <v>206</v>
      </c>
      <c r="B97" s="32" t="s">
        <v>228</v>
      </c>
      <c r="C97" s="110"/>
      <c r="D97" s="110"/>
      <c r="F97" s="44"/>
    </row>
    <row r="98" spans="1:6" s="53" customFormat="1" ht="15.75" customHeight="1">
      <c r="A98" s="48" t="s">
        <v>181</v>
      </c>
      <c r="B98" s="48" t="s">
        <v>182</v>
      </c>
      <c r="C98" s="110"/>
      <c r="D98" s="110"/>
      <c r="F98" s="44"/>
    </row>
    <row r="99" spans="1:6" s="53" customFormat="1" ht="15.75" customHeight="1">
      <c r="A99" s="32" t="s">
        <v>183</v>
      </c>
      <c r="B99" s="32" t="s">
        <v>229</v>
      </c>
      <c r="C99" s="111"/>
      <c r="D99" s="111"/>
      <c r="F99" s="44"/>
    </row>
    <row r="100" spans="1:6" s="53" customFormat="1" ht="15.75" customHeight="1">
      <c r="A100" s="32"/>
      <c r="B100" s="32"/>
      <c r="C100" s="12"/>
      <c r="D100" s="12"/>
      <c r="F100" s="44"/>
    </row>
    <row r="101" spans="1:6" s="53" customFormat="1" ht="15.75" customHeight="1">
      <c r="A101" s="89" t="s">
        <v>261</v>
      </c>
      <c r="B101" s="90"/>
      <c r="C101" s="8" t="s">
        <v>75</v>
      </c>
      <c r="D101" s="8" t="s">
        <v>76</v>
      </c>
      <c r="F101" s="44"/>
    </row>
    <row r="102" spans="1:6" s="10" customFormat="1" ht="15.75" customHeight="1">
      <c r="A102" s="32" t="s">
        <v>184</v>
      </c>
      <c r="B102" s="31" t="s">
        <v>230</v>
      </c>
      <c r="C102" s="49">
        <v>2190</v>
      </c>
      <c r="D102" s="69">
        <f>ROUND(C102*$D$4+C102,0)</f>
        <v>2606</v>
      </c>
      <c r="F102" s="44"/>
    </row>
    <row r="103" spans="1:6" s="58" customFormat="1" ht="15.75" customHeight="1">
      <c r="A103" s="15"/>
      <c r="B103" s="15"/>
      <c r="C103" s="60"/>
      <c r="D103" s="61"/>
      <c r="F103" s="44"/>
    </row>
    <row r="104" spans="1:6" s="10" customFormat="1" ht="15.75" customHeight="1">
      <c r="A104" s="19"/>
      <c r="B104" s="19"/>
      <c r="C104" s="12"/>
      <c r="D104" s="12"/>
      <c r="F104" s="44"/>
    </row>
    <row r="105" spans="1:6" s="10" customFormat="1" ht="15.75" customHeight="1">
      <c r="A105" s="89" t="s">
        <v>185</v>
      </c>
      <c r="B105" s="90"/>
      <c r="C105" s="8" t="s">
        <v>75</v>
      </c>
      <c r="D105" s="8" t="s">
        <v>76</v>
      </c>
      <c r="F105" s="44"/>
    </row>
    <row r="106" spans="1:6" s="10" customFormat="1" ht="15.75" customHeight="1">
      <c r="A106" s="59" t="s">
        <v>287</v>
      </c>
      <c r="B106" s="59" t="s">
        <v>207</v>
      </c>
      <c r="C106" s="112">
        <v>2000</v>
      </c>
      <c r="D106" s="92">
        <f>ROUND(C106*D4+C106,0)</f>
        <v>2380</v>
      </c>
      <c r="F106" s="44"/>
    </row>
    <row r="107" spans="1:6" s="10" customFormat="1" ht="15.75" customHeight="1">
      <c r="A107" s="32" t="s">
        <v>186</v>
      </c>
      <c r="B107" s="25" t="s">
        <v>231</v>
      </c>
      <c r="C107" s="112"/>
      <c r="D107" s="93"/>
      <c r="F107" s="44"/>
    </row>
    <row r="108" spans="1:6" s="10" customFormat="1" ht="15.75" customHeight="1">
      <c r="A108" s="25" t="s">
        <v>208</v>
      </c>
      <c r="B108" s="25" t="s">
        <v>232</v>
      </c>
      <c r="C108" s="112"/>
      <c r="D108" s="94"/>
      <c r="F108" s="69"/>
    </row>
    <row r="109" spans="3:256" s="10" customFormat="1" ht="15.75" customHeight="1">
      <c r="C109" s="9"/>
      <c r="D109" s="9"/>
      <c r="F109" s="69"/>
      <c r="G109" s="87"/>
      <c r="H109" s="87"/>
      <c r="K109" s="87"/>
      <c r="L109" s="87"/>
      <c r="O109" s="87"/>
      <c r="P109" s="87"/>
      <c r="S109" s="87"/>
      <c r="T109" s="87"/>
      <c r="W109" s="87"/>
      <c r="X109" s="87"/>
      <c r="AA109" s="87"/>
      <c r="AB109" s="87"/>
      <c r="AE109" s="87"/>
      <c r="AF109" s="87"/>
      <c r="AI109" s="87"/>
      <c r="AJ109" s="87"/>
      <c r="AM109" s="87"/>
      <c r="AN109" s="87"/>
      <c r="AQ109" s="87"/>
      <c r="AR109" s="87"/>
      <c r="AU109" s="87"/>
      <c r="AV109" s="87"/>
      <c r="AY109" s="87"/>
      <c r="AZ109" s="87"/>
      <c r="BC109" s="87"/>
      <c r="BD109" s="87"/>
      <c r="BG109" s="87"/>
      <c r="BH109" s="87"/>
      <c r="BK109" s="87"/>
      <c r="BL109" s="87"/>
      <c r="BO109" s="87"/>
      <c r="BP109" s="87"/>
      <c r="BS109" s="87"/>
      <c r="BT109" s="87"/>
      <c r="BW109" s="87"/>
      <c r="BX109" s="87"/>
      <c r="CA109" s="87"/>
      <c r="CB109" s="87"/>
      <c r="CE109" s="87"/>
      <c r="CF109" s="87"/>
      <c r="CI109" s="87"/>
      <c r="CJ109" s="87"/>
      <c r="CM109" s="87"/>
      <c r="CN109" s="87"/>
      <c r="CQ109" s="87"/>
      <c r="CR109" s="87"/>
      <c r="CU109" s="87"/>
      <c r="CV109" s="87"/>
      <c r="CY109" s="87"/>
      <c r="CZ109" s="87"/>
      <c r="DC109" s="87"/>
      <c r="DD109" s="87"/>
      <c r="DG109" s="87"/>
      <c r="DH109" s="87"/>
      <c r="DK109" s="87"/>
      <c r="DL109" s="87"/>
      <c r="DO109" s="87"/>
      <c r="DP109" s="87"/>
      <c r="DS109" s="87"/>
      <c r="DT109" s="87"/>
      <c r="DW109" s="87"/>
      <c r="DX109" s="87"/>
      <c r="EA109" s="87"/>
      <c r="EB109" s="87"/>
      <c r="EE109" s="87"/>
      <c r="EF109" s="87"/>
      <c r="EI109" s="87"/>
      <c r="EJ109" s="87"/>
      <c r="EM109" s="87"/>
      <c r="EN109" s="87"/>
      <c r="EQ109" s="87"/>
      <c r="ER109" s="87"/>
      <c r="EU109" s="87"/>
      <c r="EV109" s="87"/>
      <c r="EY109" s="87"/>
      <c r="EZ109" s="87"/>
      <c r="FC109" s="87"/>
      <c r="FD109" s="87"/>
      <c r="FG109" s="87"/>
      <c r="FH109" s="87"/>
      <c r="FK109" s="87"/>
      <c r="FL109" s="87"/>
      <c r="FO109" s="87"/>
      <c r="FP109" s="87"/>
      <c r="FS109" s="87"/>
      <c r="FT109" s="87"/>
      <c r="FW109" s="87"/>
      <c r="FX109" s="87"/>
      <c r="GA109" s="87"/>
      <c r="GB109" s="87"/>
      <c r="GE109" s="87"/>
      <c r="GF109" s="87"/>
      <c r="GI109" s="87"/>
      <c r="GJ109" s="87"/>
      <c r="GM109" s="87"/>
      <c r="GN109" s="87"/>
      <c r="GQ109" s="87"/>
      <c r="GR109" s="87"/>
      <c r="GU109" s="87"/>
      <c r="GV109" s="87"/>
      <c r="GY109" s="87"/>
      <c r="GZ109" s="87"/>
      <c r="HC109" s="87"/>
      <c r="HD109" s="87"/>
      <c r="HG109" s="87"/>
      <c r="HH109" s="87"/>
      <c r="HK109" s="87"/>
      <c r="HL109" s="87"/>
      <c r="HO109" s="87"/>
      <c r="HP109" s="87"/>
      <c r="HS109" s="87"/>
      <c r="HT109" s="87"/>
      <c r="HW109" s="87"/>
      <c r="HX109" s="87"/>
      <c r="IA109" s="87"/>
      <c r="IB109" s="87"/>
      <c r="IE109" s="87"/>
      <c r="IF109" s="87"/>
      <c r="II109" s="87"/>
      <c r="IJ109" s="87"/>
      <c r="IM109" s="87"/>
      <c r="IN109" s="87"/>
      <c r="IQ109" s="87"/>
      <c r="IR109" s="87"/>
      <c r="IU109" s="87"/>
      <c r="IV109" s="87"/>
    </row>
    <row r="110" spans="1:256" s="62" customFormat="1" ht="15.75" customHeight="1">
      <c r="A110" s="89" t="s">
        <v>312</v>
      </c>
      <c r="B110" s="90"/>
      <c r="C110" s="8" t="s">
        <v>75</v>
      </c>
      <c r="D110" s="8" t="s">
        <v>76</v>
      </c>
      <c r="F110" s="69"/>
      <c r="G110" s="87"/>
      <c r="H110" s="87"/>
      <c r="K110" s="87"/>
      <c r="L110" s="87"/>
      <c r="O110" s="87"/>
      <c r="P110" s="87"/>
      <c r="S110" s="87"/>
      <c r="T110" s="87"/>
      <c r="W110" s="87"/>
      <c r="X110" s="87"/>
      <c r="AA110" s="87"/>
      <c r="AB110" s="87"/>
      <c r="AE110" s="87"/>
      <c r="AF110" s="87"/>
      <c r="AI110" s="87"/>
      <c r="AJ110" s="87"/>
      <c r="AM110" s="87"/>
      <c r="AN110" s="87"/>
      <c r="AQ110" s="87"/>
      <c r="AR110" s="87"/>
      <c r="AU110" s="87"/>
      <c r="AV110" s="87"/>
      <c r="AY110" s="87"/>
      <c r="AZ110" s="87"/>
      <c r="BC110" s="87"/>
      <c r="BD110" s="87"/>
      <c r="BG110" s="87"/>
      <c r="BH110" s="87"/>
      <c r="BK110" s="87"/>
      <c r="BL110" s="87"/>
      <c r="BO110" s="87"/>
      <c r="BP110" s="87"/>
      <c r="BS110" s="87"/>
      <c r="BT110" s="87"/>
      <c r="BW110" s="87"/>
      <c r="BX110" s="87"/>
      <c r="CA110" s="87"/>
      <c r="CB110" s="87"/>
      <c r="CE110" s="87"/>
      <c r="CF110" s="87"/>
      <c r="CI110" s="87"/>
      <c r="CJ110" s="87"/>
      <c r="CM110" s="87"/>
      <c r="CN110" s="87"/>
      <c r="CQ110" s="87"/>
      <c r="CR110" s="87"/>
      <c r="CU110" s="87"/>
      <c r="CV110" s="87"/>
      <c r="CY110" s="87"/>
      <c r="CZ110" s="87"/>
      <c r="DC110" s="87"/>
      <c r="DD110" s="87"/>
      <c r="DG110" s="87"/>
      <c r="DH110" s="87"/>
      <c r="DK110" s="87"/>
      <c r="DL110" s="87"/>
      <c r="DO110" s="87"/>
      <c r="DP110" s="87"/>
      <c r="DS110" s="87"/>
      <c r="DT110" s="87"/>
      <c r="DW110" s="87"/>
      <c r="DX110" s="87"/>
      <c r="EA110" s="87"/>
      <c r="EB110" s="87"/>
      <c r="EE110" s="87"/>
      <c r="EF110" s="87"/>
      <c r="EI110" s="87"/>
      <c r="EJ110" s="87"/>
      <c r="EM110" s="87"/>
      <c r="EN110" s="87"/>
      <c r="EQ110" s="87"/>
      <c r="ER110" s="87"/>
      <c r="EU110" s="87"/>
      <c r="EV110" s="87"/>
      <c r="EY110" s="87"/>
      <c r="EZ110" s="87"/>
      <c r="FC110" s="87"/>
      <c r="FD110" s="87"/>
      <c r="FG110" s="87"/>
      <c r="FH110" s="87"/>
      <c r="FK110" s="87"/>
      <c r="FL110" s="87"/>
      <c r="FO110" s="87"/>
      <c r="FP110" s="87"/>
      <c r="FS110" s="87"/>
      <c r="FT110" s="87"/>
      <c r="FW110" s="87"/>
      <c r="FX110" s="87"/>
      <c r="GA110" s="87"/>
      <c r="GB110" s="87"/>
      <c r="GE110" s="87"/>
      <c r="GF110" s="87"/>
      <c r="GI110" s="87"/>
      <c r="GJ110" s="87"/>
      <c r="GM110" s="87"/>
      <c r="GN110" s="87"/>
      <c r="GQ110" s="87"/>
      <c r="GR110" s="87"/>
      <c r="GU110" s="87"/>
      <c r="GV110" s="87"/>
      <c r="GY110" s="87"/>
      <c r="GZ110" s="87"/>
      <c r="HC110" s="87"/>
      <c r="HD110" s="87"/>
      <c r="HG110" s="87"/>
      <c r="HH110" s="87"/>
      <c r="HK110" s="87"/>
      <c r="HL110" s="87"/>
      <c r="HO110" s="87"/>
      <c r="HP110" s="87"/>
      <c r="HS110" s="87"/>
      <c r="HT110" s="87"/>
      <c r="HW110" s="87"/>
      <c r="HX110" s="87"/>
      <c r="IA110" s="87"/>
      <c r="IB110" s="87"/>
      <c r="IE110" s="87"/>
      <c r="IF110" s="87"/>
      <c r="II110" s="87"/>
      <c r="IJ110" s="87"/>
      <c r="IM110" s="87"/>
      <c r="IN110" s="87"/>
      <c r="IQ110" s="87"/>
      <c r="IR110" s="87"/>
      <c r="IU110" s="87"/>
      <c r="IV110" s="87"/>
    </row>
    <row r="111" spans="1:256" s="62" customFormat="1" ht="15.75" customHeight="1">
      <c r="A111" s="59"/>
      <c r="B111" s="59" t="s">
        <v>313</v>
      </c>
      <c r="C111" s="112">
        <v>9559</v>
      </c>
      <c r="D111" s="92">
        <f>ROUND(C111*D4+C111,0)</f>
        <v>11375</v>
      </c>
      <c r="F111" s="92">
        <f>D111</f>
        <v>11375</v>
      </c>
      <c r="G111" s="87"/>
      <c r="H111" s="87"/>
      <c r="K111" s="87"/>
      <c r="L111" s="87"/>
      <c r="O111" s="87"/>
      <c r="P111" s="87"/>
      <c r="S111" s="87"/>
      <c r="T111" s="87"/>
      <c r="W111" s="87"/>
      <c r="X111" s="87"/>
      <c r="AA111" s="87"/>
      <c r="AB111" s="87"/>
      <c r="AE111" s="87"/>
      <c r="AF111" s="87"/>
      <c r="AI111" s="87"/>
      <c r="AJ111" s="87"/>
      <c r="AM111" s="87"/>
      <c r="AN111" s="87"/>
      <c r="AQ111" s="87"/>
      <c r="AR111" s="87"/>
      <c r="AU111" s="87"/>
      <c r="AV111" s="87"/>
      <c r="AY111" s="87"/>
      <c r="AZ111" s="87"/>
      <c r="BC111" s="87"/>
      <c r="BD111" s="87"/>
      <c r="BG111" s="87"/>
      <c r="BH111" s="87"/>
      <c r="BK111" s="87"/>
      <c r="BL111" s="87"/>
      <c r="BO111" s="87"/>
      <c r="BP111" s="87"/>
      <c r="BS111" s="87"/>
      <c r="BT111" s="87"/>
      <c r="BW111" s="87"/>
      <c r="BX111" s="87"/>
      <c r="CA111" s="87"/>
      <c r="CB111" s="87"/>
      <c r="CE111" s="87"/>
      <c r="CF111" s="87"/>
      <c r="CI111" s="87"/>
      <c r="CJ111" s="87"/>
      <c r="CM111" s="87"/>
      <c r="CN111" s="87"/>
      <c r="CQ111" s="87"/>
      <c r="CR111" s="87"/>
      <c r="CU111" s="87"/>
      <c r="CV111" s="87"/>
      <c r="CY111" s="87"/>
      <c r="CZ111" s="87"/>
      <c r="DC111" s="87"/>
      <c r="DD111" s="87"/>
      <c r="DG111" s="87"/>
      <c r="DH111" s="87"/>
      <c r="DK111" s="87"/>
      <c r="DL111" s="87"/>
      <c r="DO111" s="87"/>
      <c r="DP111" s="87"/>
      <c r="DS111" s="87"/>
      <c r="DT111" s="87"/>
      <c r="DW111" s="87"/>
      <c r="DX111" s="87"/>
      <c r="EA111" s="87"/>
      <c r="EB111" s="87"/>
      <c r="EE111" s="87"/>
      <c r="EF111" s="87"/>
      <c r="EI111" s="87"/>
      <c r="EJ111" s="87"/>
      <c r="EM111" s="87"/>
      <c r="EN111" s="87"/>
      <c r="EQ111" s="87"/>
      <c r="ER111" s="87"/>
      <c r="EU111" s="87"/>
      <c r="EV111" s="87"/>
      <c r="EY111" s="87"/>
      <c r="EZ111" s="87"/>
      <c r="FC111" s="87"/>
      <c r="FD111" s="87"/>
      <c r="FG111" s="87"/>
      <c r="FH111" s="87"/>
      <c r="FK111" s="87"/>
      <c r="FL111" s="87"/>
      <c r="FO111" s="87"/>
      <c r="FP111" s="87"/>
      <c r="FS111" s="87"/>
      <c r="FT111" s="87"/>
      <c r="FW111" s="87"/>
      <c r="FX111" s="87"/>
      <c r="GA111" s="87"/>
      <c r="GB111" s="87"/>
      <c r="GE111" s="87"/>
      <c r="GF111" s="87"/>
      <c r="GI111" s="87"/>
      <c r="GJ111" s="87"/>
      <c r="GM111" s="87"/>
      <c r="GN111" s="87"/>
      <c r="GQ111" s="87"/>
      <c r="GR111" s="87"/>
      <c r="GU111" s="87"/>
      <c r="GV111" s="87"/>
      <c r="GY111" s="87"/>
      <c r="GZ111" s="87"/>
      <c r="HC111" s="87"/>
      <c r="HD111" s="87"/>
      <c r="HG111" s="87"/>
      <c r="HH111" s="87"/>
      <c r="HK111" s="87"/>
      <c r="HL111" s="87"/>
      <c r="HO111" s="87"/>
      <c r="HP111" s="87"/>
      <c r="HS111" s="87"/>
      <c r="HT111" s="87"/>
      <c r="HW111" s="87"/>
      <c r="HX111" s="87"/>
      <c r="IA111" s="87"/>
      <c r="IB111" s="87"/>
      <c r="IE111" s="87"/>
      <c r="IF111" s="87"/>
      <c r="II111" s="87"/>
      <c r="IJ111" s="87"/>
      <c r="IM111" s="87"/>
      <c r="IN111" s="87"/>
      <c r="IQ111" s="87"/>
      <c r="IR111" s="87"/>
      <c r="IU111" s="87"/>
      <c r="IV111" s="87"/>
    </row>
    <row r="112" spans="1:256" s="62" customFormat="1" ht="15.75" customHeight="1">
      <c r="A112" s="32"/>
      <c r="B112" s="25" t="s">
        <v>314</v>
      </c>
      <c r="C112" s="112"/>
      <c r="D112" s="93"/>
      <c r="F112" s="93"/>
      <c r="G112" s="87"/>
      <c r="H112" s="87"/>
      <c r="K112" s="87"/>
      <c r="L112" s="87"/>
      <c r="O112" s="87"/>
      <c r="P112" s="87"/>
      <c r="S112" s="87"/>
      <c r="T112" s="87"/>
      <c r="W112" s="87"/>
      <c r="X112" s="87"/>
      <c r="AA112" s="87"/>
      <c r="AB112" s="87"/>
      <c r="AE112" s="87"/>
      <c r="AF112" s="87"/>
      <c r="AI112" s="87"/>
      <c r="AJ112" s="87"/>
      <c r="AM112" s="87"/>
      <c r="AN112" s="87"/>
      <c r="AQ112" s="87"/>
      <c r="AR112" s="87"/>
      <c r="AU112" s="87"/>
      <c r="AV112" s="87"/>
      <c r="AY112" s="87"/>
      <c r="AZ112" s="87"/>
      <c r="BC112" s="87"/>
      <c r="BD112" s="87"/>
      <c r="BG112" s="87"/>
      <c r="BH112" s="87"/>
      <c r="BK112" s="87"/>
      <c r="BL112" s="87"/>
      <c r="BO112" s="87"/>
      <c r="BP112" s="87"/>
      <c r="BS112" s="87"/>
      <c r="BT112" s="87"/>
      <c r="BW112" s="87"/>
      <c r="BX112" s="87"/>
      <c r="CA112" s="87"/>
      <c r="CB112" s="87"/>
      <c r="CE112" s="87"/>
      <c r="CF112" s="87"/>
      <c r="CI112" s="87"/>
      <c r="CJ112" s="87"/>
      <c r="CM112" s="87"/>
      <c r="CN112" s="87"/>
      <c r="CQ112" s="87"/>
      <c r="CR112" s="87"/>
      <c r="CU112" s="87"/>
      <c r="CV112" s="87"/>
      <c r="CY112" s="87"/>
      <c r="CZ112" s="87"/>
      <c r="DC112" s="87"/>
      <c r="DD112" s="87"/>
      <c r="DG112" s="87"/>
      <c r="DH112" s="87"/>
      <c r="DK112" s="87"/>
      <c r="DL112" s="87"/>
      <c r="DO112" s="87"/>
      <c r="DP112" s="87"/>
      <c r="DS112" s="87"/>
      <c r="DT112" s="87"/>
      <c r="DW112" s="87"/>
      <c r="DX112" s="87"/>
      <c r="EA112" s="87"/>
      <c r="EB112" s="87"/>
      <c r="EE112" s="87"/>
      <c r="EF112" s="87"/>
      <c r="EI112" s="87"/>
      <c r="EJ112" s="87"/>
      <c r="EM112" s="87"/>
      <c r="EN112" s="87"/>
      <c r="EQ112" s="87"/>
      <c r="ER112" s="87"/>
      <c r="EU112" s="87"/>
      <c r="EV112" s="87"/>
      <c r="EY112" s="87"/>
      <c r="EZ112" s="87"/>
      <c r="FC112" s="87"/>
      <c r="FD112" s="87"/>
      <c r="FG112" s="87"/>
      <c r="FH112" s="87"/>
      <c r="FK112" s="87"/>
      <c r="FL112" s="87"/>
      <c r="FO112" s="87"/>
      <c r="FP112" s="87"/>
      <c r="FS112" s="87"/>
      <c r="FT112" s="87"/>
      <c r="FW112" s="87"/>
      <c r="FX112" s="87"/>
      <c r="GA112" s="87"/>
      <c r="GB112" s="87"/>
      <c r="GE112" s="87"/>
      <c r="GF112" s="87"/>
      <c r="GI112" s="87"/>
      <c r="GJ112" s="87"/>
      <c r="GM112" s="87"/>
      <c r="GN112" s="87"/>
      <c r="GQ112" s="87"/>
      <c r="GR112" s="87"/>
      <c r="GU112" s="87"/>
      <c r="GV112" s="87"/>
      <c r="GY112" s="87"/>
      <c r="GZ112" s="87"/>
      <c r="HC112" s="87"/>
      <c r="HD112" s="87"/>
      <c r="HG112" s="87"/>
      <c r="HH112" s="87"/>
      <c r="HK112" s="87"/>
      <c r="HL112" s="87"/>
      <c r="HO112" s="87"/>
      <c r="HP112" s="87"/>
      <c r="HS112" s="87"/>
      <c r="HT112" s="87"/>
      <c r="HW112" s="87"/>
      <c r="HX112" s="87"/>
      <c r="IA112" s="87"/>
      <c r="IB112" s="87"/>
      <c r="IE112" s="87"/>
      <c r="IF112" s="87"/>
      <c r="II112" s="87"/>
      <c r="IJ112" s="87"/>
      <c r="IM112" s="87"/>
      <c r="IN112" s="87"/>
      <c r="IQ112" s="87"/>
      <c r="IR112" s="87"/>
      <c r="IU112" s="87"/>
      <c r="IV112" s="87"/>
    </row>
    <row r="113" spans="1:256" s="62" customFormat="1" ht="15.75" customHeight="1">
      <c r="A113" s="25"/>
      <c r="B113" s="25" t="s">
        <v>315</v>
      </c>
      <c r="C113" s="112"/>
      <c r="D113" s="94"/>
      <c r="F113" s="94"/>
      <c r="G113" s="87"/>
      <c r="H113" s="87"/>
      <c r="K113" s="87"/>
      <c r="L113" s="87"/>
      <c r="O113" s="87"/>
      <c r="P113" s="87"/>
      <c r="S113" s="87"/>
      <c r="T113" s="87"/>
      <c r="W113" s="87"/>
      <c r="X113" s="87"/>
      <c r="AA113" s="87"/>
      <c r="AB113" s="87"/>
      <c r="AE113" s="87"/>
      <c r="AF113" s="87"/>
      <c r="AI113" s="87"/>
      <c r="AJ113" s="87"/>
      <c r="AM113" s="87"/>
      <c r="AN113" s="87"/>
      <c r="AQ113" s="87"/>
      <c r="AR113" s="87"/>
      <c r="AU113" s="87"/>
      <c r="AV113" s="87"/>
      <c r="AY113" s="87"/>
      <c r="AZ113" s="87"/>
      <c r="BC113" s="87"/>
      <c r="BD113" s="87"/>
      <c r="BG113" s="87"/>
      <c r="BH113" s="87"/>
      <c r="BK113" s="87"/>
      <c r="BL113" s="87"/>
      <c r="BO113" s="87"/>
      <c r="BP113" s="87"/>
      <c r="BS113" s="87"/>
      <c r="BT113" s="87"/>
      <c r="BW113" s="87"/>
      <c r="BX113" s="87"/>
      <c r="CA113" s="87"/>
      <c r="CB113" s="87"/>
      <c r="CE113" s="87"/>
      <c r="CF113" s="87"/>
      <c r="CI113" s="87"/>
      <c r="CJ113" s="87"/>
      <c r="CM113" s="87"/>
      <c r="CN113" s="87"/>
      <c r="CQ113" s="87"/>
      <c r="CR113" s="87"/>
      <c r="CU113" s="87"/>
      <c r="CV113" s="87"/>
      <c r="CY113" s="87"/>
      <c r="CZ113" s="87"/>
      <c r="DC113" s="87"/>
      <c r="DD113" s="87"/>
      <c r="DG113" s="87"/>
      <c r="DH113" s="87"/>
      <c r="DK113" s="87"/>
      <c r="DL113" s="87"/>
      <c r="DO113" s="87"/>
      <c r="DP113" s="87"/>
      <c r="DS113" s="87"/>
      <c r="DT113" s="87"/>
      <c r="DW113" s="87"/>
      <c r="DX113" s="87"/>
      <c r="EA113" s="87"/>
      <c r="EB113" s="87"/>
      <c r="EE113" s="87"/>
      <c r="EF113" s="87"/>
      <c r="EI113" s="87"/>
      <c r="EJ113" s="87"/>
      <c r="EM113" s="87"/>
      <c r="EN113" s="87"/>
      <c r="EQ113" s="87"/>
      <c r="ER113" s="87"/>
      <c r="EU113" s="87"/>
      <c r="EV113" s="87"/>
      <c r="EY113" s="87"/>
      <c r="EZ113" s="87"/>
      <c r="FC113" s="87"/>
      <c r="FD113" s="87"/>
      <c r="FG113" s="87"/>
      <c r="FH113" s="87"/>
      <c r="FK113" s="87"/>
      <c r="FL113" s="87"/>
      <c r="FO113" s="87"/>
      <c r="FP113" s="87"/>
      <c r="FS113" s="87"/>
      <c r="FT113" s="87"/>
      <c r="FW113" s="87"/>
      <c r="FX113" s="87"/>
      <c r="GA113" s="87"/>
      <c r="GB113" s="87"/>
      <c r="GE113" s="87"/>
      <c r="GF113" s="87"/>
      <c r="GI113" s="87"/>
      <c r="GJ113" s="87"/>
      <c r="GM113" s="87"/>
      <c r="GN113" s="87"/>
      <c r="GQ113" s="87"/>
      <c r="GR113" s="87"/>
      <c r="GU113" s="87"/>
      <c r="GV113" s="87"/>
      <c r="GY113" s="87"/>
      <c r="GZ113" s="87"/>
      <c r="HC113" s="87"/>
      <c r="HD113" s="87"/>
      <c r="HG113" s="87"/>
      <c r="HH113" s="87"/>
      <c r="HK113" s="87"/>
      <c r="HL113" s="87"/>
      <c r="HO113" s="87"/>
      <c r="HP113" s="87"/>
      <c r="HS113" s="87"/>
      <c r="HT113" s="87"/>
      <c r="HW113" s="87"/>
      <c r="HX113" s="87"/>
      <c r="IA113" s="87"/>
      <c r="IB113" s="87"/>
      <c r="IE113" s="87"/>
      <c r="IF113" s="87"/>
      <c r="II113" s="87"/>
      <c r="IJ113" s="87"/>
      <c r="IM113" s="87"/>
      <c r="IN113" s="87"/>
      <c r="IQ113" s="87"/>
      <c r="IR113" s="87"/>
      <c r="IU113" s="87"/>
      <c r="IV113" s="87"/>
    </row>
    <row r="114" spans="3:256" s="62" customFormat="1" ht="15.75" customHeight="1">
      <c r="C114" s="9"/>
      <c r="D114" s="9"/>
      <c r="F114" s="69"/>
      <c r="G114" s="87"/>
      <c r="H114" s="87"/>
      <c r="K114" s="87"/>
      <c r="L114" s="87"/>
      <c r="O114" s="87"/>
      <c r="P114" s="87"/>
      <c r="S114" s="87"/>
      <c r="T114" s="87"/>
      <c r="W114" s="87"/>
      <c r="X114" s="87"/>
      <c r="AA114" s="87"/>
      <c r="AB114" s="87"/>
      <c r="AE114" s="87"/>
      <c r="AF114" s="87"/>
      <c r="AI114" s="87"/>
      <c r="AJ114" s="87"/>
      <c r="AM114" s="87"/>
      <c r="AN114" s="87"/>
      <c r="AQ114" s="87"/>
      <c r="AR114" s="87"/>
      <c r="AU114" s="87"/>
      <c r="AV114" s="87"/>
      <c r="AY114" s="87"/>
      <c r="AZ114" s="87"/>
      <c r="BC114" s="87"/>
      <c r="BD114" s="87"/>
      <c r="BG114" s="87"/>
      <c r="BH114" s="87"/>
      <c r="BK114" s="87"/>
      <c r="BL114" s="87"/>
      <c r="BO114" s="87"/>
      <c r="BP114" s="87"/>
      <c r="BS114" s="87"/>
      <c r="BT114" s="87"/>
      <c r="BW114" s="87"/>
      <c r="BX114" s="87"/>
      <c r="CA114" s="87"/>
      <c r="CB114" s="87"/>
      <c r="CE114" s="87"/>
      <c r="CF114" s="87"/>
      <c r="CI114" s="87"/>
      <c r="CJ114" s="87"/>
      <c r="CM114" s="87"/>
      <c r="CN114" s="87"/>
      <c r="CQ114" s="87"/>
      <c r="CR114" s="87"/>
      <c r="CU114" s="87"/>
      <c r="CV114" s="87"/>
      <c r="CY114" s="87"/>
      <c r="CZ114" s="87"/>
      <c r="DC114" s="87"/>
      <c r="DD114" s="87"/>
      <c r="DG114" s="87"/>
      <c r="DH114" s="87"/>
      <c r="DK114" s="87"/>
      <c r="DL114" s="87"/>
      <c r="DO114" s="87"/>
      <c r="DP114" s="87"/>
      <c r="DS114" s="87"/>
      <c r="DT114" s="87"/>
      <c r="DW114" s="87"/>
      <c r="DX114" s="87"/>
      <c r="EA114" s="87"/>
      <c r="EB114" s="87"/>
      <c r="EE114" s="87"/>
      <c r="EF114" s="87"/>
      <c r="EI114" s="87"/>
      <c r="EJ114" s="87"/>
      <c r="EM114" s="87"/>
      <c r="EN114" s="87"/>
      <c r="EQ114" s="87"/>
      <c r="ER114" s="87"/>
      <c r="EU114" s="87"/>
      <c r="EV114" s="87"/>
      <c r="EY114" s="87"/>
      <c r="EZ114" s="87"/>
      <c r="FC114" s="87"/>
      <c r="FD114" s="87"/>
      <c r="FG114" s="87"/>
      <c r="FH114" s="87"/>
      <c r="FK114" s="87"/>
      <c r="FL114" s="87"/>
      <c r="FO114" s="87"/>
      <c r="FP114" s="87"/>
      <c r="FS114" s="87"/>
      <c r="FT114" s="87"/>
      <c r="FW114" s="87"/>
      <c r="FX114" s="87"/>
      <c r="GA114" s="87"/>
      <c r="GB114" s="87"/>
      <c r="GE114" s="87"/>
      <c r="GF114" s="87"/>
      <c r="GI114" s="87"/>
      <c r="GJ114" s="87"/>
      <c r="GM114" s="87"/>
      <c r="GN114" s="87"/>
      <c r="GQ114" s="87"/>
      <c r="GR114" s="87"/>
      <c r="GU114" s="87"/>
      <c r="GV114" s="87"/>
      <c r="GY114" s="87"/>
      <c r="GZ114" s="87"/>
      <c r="HC114" s="87"/>
      <c r="HD114" s="87"/>
      <c r="HG114" s="87"/>
      <c r="HH114" s="87"/>
      <c r="HK114" s="87"/>
      <c r="HL114" s="87"/>
      <c r="HO114" s="87"/>
      <c r="HP114" s="87"/>
      <c r="HS114" s="87"/>
      <c r="HT114" s="87"/>
      <c r="HW114" s="87"/>
      <c r="HX114" s="87"/>
      <c r="IA114" s="87"/>
      <c r="IB114" s="87"/>
      <c r="IE114" s="87"/>
      <c r="IF114" s="87"/>
      <c r="II114" s="87"/>
      <c r="IJ114" s="87"/>
      <c r="IM114" s="87"/>
      <c r="IN114" s="87"/>
      <c r="IQ114" s="87"/>
      <c r="IR114" s="87"/>
      <c r="IU114" s="87"/>
      <c r="IV114" s="87"/>
    </row>
    <row r="115" spans="1:256" s="10" customFormat="1" ht="15.75" customHeight="1">
      <c r="A115" s="89" t="s">
        <v>88</v>
      </c>
      <c r="B115" s="90"/>
      <c r="C115" s="51"/>
      <c r="D115" s="51"/>
      <c r="F115" s="69"/>
      <c r="G115" s="87"/>
      <c r="H115" s="87"/>
      <c r="K115" s="87"/>
      <c r="L115" s="87"/>
      <c r="O115" s="87"/>
      <c r="P115" s="87"/>
      <c r="S115" s="87"/>
      <c r="T115" s="87"/>
      <c r="W115" s="87"/>
      <c r="X115" s="87"/>
      <c r="AA115" s="87"/>
      <c r="AB115" s="87"/>
      <c r="AE115" s="87"/>
      <c r="AF115" s="87"/>
      <c r="AI115" s="87"/>
      <c r="AJ115" s="87"/>
      <c r="AM115" s="87"/>
      <c r="AN115" s="87"/>
      <c r="AQ115" s="87"/>
      <c r="AR115" s="87"/>
      <c r="AU115" s="87"/>
      <c r="AV115" s="87"/>
      <c r="AY115" s="87"/>
      <c r="AZ115" s="87"/>
      <c r="BC115" s="87"/>
      <c r="BD115" s="87"/>
      <c r="BG115" s="87"/>
      <c r="BH115" s="87"/>
      <c r="BK115" s="87"/>
      <c r="BL115" s="87"/>
      <c r="BO115" s="87"/>
      <c r="BP115" s="87"/>
      <c r="BS115" s="87"/>
      <c r="BT115" s="87"/>
      <c r="BW115" s="87"/>
      <c r="BX115" s="87"/>
      <c r="CA115" s="87"/>
      <c r="CB115" s="87"/>
      <c r="CE115" s="87"/>
      <c r="CF115" s="87"/>
      <c r="CI115" s="87"/>
      <c r="CJ115" s="87"/>
      <c r="CM115" s="87"/>
      <c r="CN115" s="87"/>
      <c r="CQ115" s="87"/>
      <c r="CR115" s="87"/>
      <c r="CU115" s="87"/>
      <c r="CV115" s="87"/>
      <c r="CY115" s="87"/>
      <c r="CZ115" s="87"/>
      <c r="DC115" s="87"/>
      <c r="DD115" s="87"/>
      <c r="DG115" s="87"/>
      <c r="DH115" s="87"/>
      <c r="DK115" s="87"/>
      <c r="DL115" s="87"/>
      <c r="DO115" s="87"/>
      <c r="DP115" s="87"/>
      <c r="DS115" s="87"/>
      <c r="DT115" s="87"/>
      <c r="DW115" s="87"/>
      <c r="DX115" s="87"/>
      <c r="EA115" s="87"/>
      <c r="EB115" s="87"/>
      <c r="EE115" s="87"/>
      <c r="EF115" s="87"/>
      <c r="EI115" s="87"/>
      <c r="EJ115" s="87"/>
      <c r="EM115" s="87"/>
      <c r="EN115" s="87"/>
      <c r="EQ115" s="87"/>
      <c r="ER115" s="87"/>
      <c r="EU115" s="87"/>
      <c r="EV115" s="87"/>
      <c r="EY115" s="87"/>
      <c r="EZ115" s="87"/>
      <c r="FC115" s="87"/>
      <c r="FD115" s="87"/>
      <c r="FG115" s="87"/>
      <c r="FH115" s="87"/>
      <c r="FK115" s="87"/>
      <c r="FL115" s="87"/>
      <c r="FO115" s="87"/>
      <c r="FP115" s="87"/>
      <c r="FS115" s="87"/>
      <c r="FT115" s="87"/>
      <c r="FW115" s="87"/>
      <c r="FX115" s="87"/>
      <c r="GA115" s="87"/>
      <c r="GB115" s="87"/>
      <c r="GE115" s="87"/>
      <c r="GF115" s="87"/>
      <c r="GI115" s="87"/>
      <c r="GJ115" s="87"/>
      <c r="GM115" s="87"/>
      <c r="GN115" s="87"/>
      <c r="GQ115" s="87"/>
      <c r="GR115" s="87"/>
      <c r="GU115" s="87"/>
      <c r="GV115" s="87"/>
      <c r="GY115" s="87"/>
      <c r="GZ115" s="87"/>
      <c r="HC115" s="87"/>
      <c r="HD115" s="87"/>
      <c r="HG115" s="87"/>
      <c r="HH115" s="87"/>
      <c r="HK115" s="87"/>
      <c r="HL115" s="87"/>
      <c r="HO115" s="87"/>
      <c r="HP115" s="87"/>
      <c r="HS115" s="87"/>
      <c r="HT115" s="87"/>
      <c r="HW115" s="87"/>
      <c r="HX115" s="87"/>
      <c r="IA115" s="87"/>
      <c r="IB115" s="87"/>
      <c r="IE115" s="87"/>
      <c r="IF115" s="87"/>
      <c r="II115" s="87"/>
      <c r="IJ115" s="87"/>
      <c r="IM115" s="87"/>
      <c r="IN115" s="87"/>
      <c r="IQ115" s="87"/>
      <c r="IR115" s="87"/>
      <c r="IU115" s="87"/>
      <c r="IV115" s="87"/>
    </row>
    <row r="116" spans="1:256" s="24" customFormat="1" ht="15.75" customHeight="1">
      <c r="A116" s="22" t="s">
        <v>89</v>
      </c>
      <c r="B116" s="22" t="s">
        <v>90</v>
      </c>
      <c r="C116" s="23" t="s">
        <v>75</v>
      </c>
      <c r="D116" s="23" t="s">
        <v>76</v>
      </c>
      <c r="F116" s="69"/>
      <c r="G116" s="88"/>
      <c r="H116" s="88"/>
      <c r="K116" s="88"/>
      <c r="L116" s="88"/>
      <c r="O116" s="88"/>
      <c r="P116" s="88"/>
      <c r="S116" s="88"/>
      <c r="T116" s="88"/>
      <c r="W116" s="88"/>
      <c r="X116" s="88"/>
      <c r="AA116" s="88"/>
      <c r="AB116" s="88"/>
      <c r="AE116" s="88"/>
      <c r="AF116" s="88"/>
      <c r="AI116" s="88"/>
      <c r="AJ116" s="88"/>
      <c r="AM116" s="88"/>
      <c r="AN116" s="88"/>
      <c r="AQ116" s="88"/>
      <c r="AR116" s="88"/>
      <c r="AU116" s="88"/>
      <c r="AV116" s="88"/>
      <c r="AY116" s="88"/>
      <c r="AZ116" s="88"/>
      <c r="BC116" s="88"/>
      <c r="BD116" s="88"/>
      <c r="BG116" s="88"/>
      <c r="BH116" s="88"/>
      <c r="BK116" s="88"/>
      <c r="BL116" s="88"/>
      <c r="BO116" s="88"/>
      <c r="BP116" s="88"/>
      <c r="BS116" s="88"/>
      <c r="BT116" s="88"/>
      <c r="BW116" s="88"/>
      <c r="BX116" s="88"/>
      <c r="CA116" s="88"/>
      <c r="CB116" s="88"/>
      <c r="CE116" s="88"/>
      <c r="CF116" s="88"/>
      <c r="CI116" s="88"/>
      <c r="CJ116" s="88"/>
      <c r="CM116" s="88"/>
      <c r="CN116" s="88"/>
      <c r="CQ116" s="88"/>
      <c r="CR116" s="88"/>
      <c r="CU116" s="88"/>
      <c r="CV116" s="88"/>
      <c r="CY116" s="88"/>
      <c r="CZ116" s="88"/>
      <c r="DC116" s="88"/>
      <c r="DD116" s="88"/>
      <c r="DG116" s="88"/>
      <c r="DH116" s="88"/>
      <c r="DK116" s="88"/>
      <c r="DL116" s="88"/>
      <c r="DO116" s="88"/>
      <c r="DP116" s="88"/>
      <c r="DS116" s="88"/>
      <c r="DT116" s="88"/>
      <c r="DW116" s="88"/>
      <c r="DX116" s="88"/>
      <c r="EA116" s="88"/>
      <c r="EB116" s="88"/>
      <c r="EE116" s="88"/>
      <c r="EF116" s="88"/>
      <c r="EI116" s="88"/>
      <c r="EJ116" s="88"/>
      <c r="EM116" s="88"/>
      <c r="EN116" s="88"/>
      <c r="EQ116" s="88"/>
      <c r="ER116" s="88"/>
      <c r="EU116" s="88"/>
      <c r="EV116" s="88"/>
      <c r="EY116" s="88"/>
      <c r="EZ116" s="88"/>
      <c r="FC116" s="88"/>
      <c r="FD116" s="88"/>
      <c r="FG116" s="88"/>
      <c r="FH116" s="88"/>
      <c r="FK116" s="88"/>
      <c r="FL116" s="88"/>
      <c r="FO116" s="88"/>
      <c r="FP116" s="88"/>
      <c r="FS116" s="88"/>
      <c r="FT116" s="88"/>
      <c r="FW116" s="88"/>
      <c r="FX116" s="88"/>
      <c r="GA116" s="88"/>
      <c r="GB116" s="88"/>
      <c r="GE116" s="88"/>
      <c r="GF116" s="88"/>
      <c r="GI116" s="88"/>
      <c r="GJ116" s="88"/>
      <c r="GM116" s="88"/>
      <c r="GN116" s="88"/>
      <c r="GQ116" s="88"/>
      <c r="GR116" s="88"/>
      <c r="GU116" s="88"/>
      <c r="GV116" s="88"/>
      <c r="GY116" s="88"/>
      <c r="GZ116" s="88"/>
      <c r="HC116" s="88"/>
      <c r="HD116" s="88"/>
      <c r="HG116" s="88"/>
      <c r="HH116" s="88"/>
      <c r="HK116" s="88"/>
      <c r="HL116" s="88"/>
      <c r="HO116" s="88"/>
      <c r="HP116" s="88"/>
      <c r="HS116" s="88"/>
      <c r="HT116" s="88"/>
      <c r="HW116" s="88"/>
      <c r="HX116" s="88"/>
      <c r="IA116" s="88"/>
      <c r="IB116" s="88"/>
      <c r="IE116" s="88"/>
      <c r="IF116" s="88"/>
      <c r="II116" s="88"/>
      <c r="IJ116" s="88"/>
      <c r="IM116" s="88"/>
      <c r="IN116" s="88"/>
      <c r="IQ116" s="88"/>
      <c r="IR116" s="88"/>
      <c r="IU116" s="88"/>
      <c r="IV116" s="88"/>
    </row>
    <row r="117" spans="1:6" s="10" customFormat="1" ht="15.75" customHeight="1">
      <c r="A117" s="25" t="s">
        <v>138</v>
      </c>
      <c r="B117" s="39" t="s">
        <v>18</v>
      </c>
      <c r="C117" s="27">
        <v>1545.8449999999998</v>
      </c>
      <c r="D117" s="28">
        <f>ROUND(C117*$D$4+C117,0)</f>
        <v>1840</v>
      </c>
      <c r="F117" s="71">
        <f>D117</f>
        <v>1840</v>
      </c>
    </row>
    <row r="118" spans="1:6" s="10" customFormat="1" ht="15.75" customHeight="1">
      <c r="A118" s="25" t="s">
        <v>19</v>
      </c>
      <c r="B118" s="39" t="s">
        <v>20</v>
      </c>
      <c r="C118" s="27">
        <v>2163.98</v>
      </c>
      <c r="D118" s="28">
        <f>ROUND(C118*$D$4+C118,0)</f>
        <v>2575</v>
      </c>
      <c r="F118" s="71">
        <f>D118</f>
        <v>2575</v>
      </c>
    </row>
    <row r="119" spans="1:6" s="10" customFormat="1" ht="15.75" customHeight="1">
      <c r="A119" s="18"/>
      <c r="B119" s="18"/>
      <c r="C119" s="5"/>
      <c r="D119" s="6"/>
      <c r="F119" s="69"/>
    </row>
    <row r="120" spans="1:6" s="24" customFormat="1" ht="15.75" customHeight="1">
      <c r="A120" s="22" t="s">
        <v>91</v>
      </c>
      <c r="B120" s="22" t="s">
        <v>92</v>
      </c>
      <c r="C120" s="23" t="s">
        <v>75</v>
      </c>
      <c r="D120" s="23" t="s">
        <v>76</v>
      </c>
      <c r="F120" s="69"/>
    </row>
    <row r="121" spans="1:6" s="10" customFormat="1" ht="15.75" customHeight="1">
      <c r="A121" s="25" t="s">
        <v>243</v>
      </c>
      <c r="B121" s="39" t="s">
        <v>244</v>
      </c>
      <c r="C121" s="27">
        <v>1772.1899999999998</v>
      </c>
      <c r="D121" s="28">
        <f>ROUND(C121*$D$4+C121,0)</f>
        <v>2109</v>
      </c>
      <c r="F121" s="71">
        <f>D121</f>
        <v>2109</v>
      </c>
    </row>
    <row r="122" spans="1:6" s="10" customFormat="1" ht="15.75" customHeight="1">
      <c r="A122" s="25" t="s">
        <v>139</v>
      </c>
      <c r="B122" s="39" t="s">
        <v>140</v>
      </c>
      <c r="C122" s="27">
        <v>2758.7699999999995</v>
      </c>
      <c r="D122" s="28">
        <f>ROUND(C122*$D$4+C122,0)</f>
        <v>3283</v>
      </c>
      <c r="F122" s="69"/>
    </row>
    <row r="123" spans="1:6" s="10" customFormat="1" ht="15.75" customHeight="1">
      <c r="A123" s="18"/>
      <c r="B123" s="18"/>
      <c r="C123" s="5"/>
      <c r="D123" s="6"/>
      <c r="F123" s="69"/>
    </row>
    <row r="124" spans="1:6" s="24" customFormat="1" ht="15.75" customHeight="1">
      <c r="A124" s="22" t="s">
        <v>279</v>
      </c>
      <c r="B124" s="22" t="s">
        <v>280</v>
      </c>
      <c r="C124" s="23" t="s">
        <v>75</v>
      </c>
      <c r="D124" s="23" t="s">
        <v>76</v>
      </c>
      <c r="F124" s="69"/>
    </row>
    <row r="125" spans="1:6" s="10" customFormat="1" ht="31.5">
      <c r="A125" s="54" t="s">
        <v>263</v>
      </c>
      <c r="B125" s="33" t="s">
        <v>262</v>
      </c>
      <c r="C125" s="29">
        <v>3080.5249999999996</v>
      </c>
      <c r="D125" s="28">
        <f aca="true" t="shared" si="0" ref="D125:D138">ROUND(C125*$D$4+C125,0)</f>
        <v>3666</v>
      </c>
      <c r="F125" s="69"/>
    </row>
    <row r="126" spans="1:6" s="10" customFormat="1" ht="15.75" customHeight="1">
      <c r="A126" s="32" t="s">
        <v>264</v>
      </c>
      <c r="B126" s="31" t="s">
        <v>266</v>
      </c>
      <c r="C126" s="29">
        <v>1534.6799999999998</v>
      </c>
      <c r="D126" s="28">
        <f t="shared" si="0"/>
        <v>1826</v>
      </c>
      <c r="F126" s="69">
        <f>D126</f>
        <v>1826</v>
      </c>
    </row>
    <row r="127" spans="1:6" s="10" customFormat="1" ht="15.75" customHeight="1">
      <c r="A127" s="32" t="s">
        <v>265</v>
      </c>
      <c r="B127" s="31" t="s">
        <v>267</v>
      </c>
      <c r="C127" s="29">
        <v>5444.459999999999</v>
      </c>
      <c r="D127" s="28">
        <f t="shared" si="0"/>
        <v>6479</v>
      </c>
      <c r="F127" s="69">
        <v>6479</v>
      </c>
    </row>
    <row r="128" spans="1:6" s="10" customFormat="1" ht="15.75" customHeight="1">
      <c r="A128" s="32" t="s">
        <v>248</v>
      </c>
      <c r="B128" s="31" t="s">
        <v>249</v>
      </c>
      <c r="C128" s="29">
        <v>927.7099999999999</v>
      </c>
      <c r="D128" s="28">
        <f t="shared" si="0"/>
        <v>1104</v>
      </c>
      <c r="F128" s="69"/>
    </row>
    <row r="129" spans="1:6" s="10" customFormat="1" ht="15.75" customHeight="1">
      <c r="A129" s="32" t="s">
        <v>254</v>
      </c>
      <c r="B129" s="31" t="s">
        <v>257</v>
      </c>
      <c r="C129" s="29">
        <v>2988.16</v>
      </c>
      <c r="D129" s="28">
        <f t="shared" si="0"/>
        <v>3556</v>
      </c>
      <c r="F129" s="69">
        <f>D129</f>
        <v>3556</v>
      </c>
    </row>
    <row r="130" spans="1:6" s="10" customFormat="1" ht="15.75" customHeight="1">
      <c r="A130" s="32" t="s">
        <v>141</v>
      </c>
      <c r="B130" s="31" t="s">
        <v>142</v>
      </c>
      <c r="C130" s="29">
        <v>927.7099999999999</v>
      </c>
      <c r="D130" s="28">
        <f t="shared" si="0"/>
        <v>1104</v>
      </c>
      <c r="F130" s="69"/>
    </row>
    <row r="131" spans="1:6" s="10" customFormat="1" ht="15.75" customHeight="1">
      <c r="A131" s="54" t="s">
        <v>250</v>
      </c>
      <c r="B131" s="33" t="s">
        <v>251</v>
      </c>
      <c r="C131" s="29">
        <v>6709.15</v>
      </c>
      <c r="D131" s="28">
        <f t="shared" si="0"/>
        <v>7984</v>
      </c>
      <c r="F131" s="69"/>
    </row>
    <row r="132" spans="1:6" s="10" customFormat="1" ht="15.75" customHeight="1">
      <c r="A132" s="54" t="s">
        <v>252</v>
      </c>
      <c r="B132" s="33" t="s">
        <v>268</v>
      </c>
      <c r="C132" s="29">
        <v>3519.0049999999997</v>
      </c>
      <c r="D132" s="28">
        <f t="shared" si="0"/>
        <v>4188</v>
      </c>
      <c r="F132" s="69"/>
    </row>
    <row r="133" spans="1:6" s="10" customFormat="1" ht="15.75" customHeight="1">
      <c r="A133" s="54" t="s">
        <v>253</v>
      </c>
      <c r="B133" s="33" t="s">
        <v>269</v>
      </c>
      <c r="C133" s="29">
        <v>1648.36</v>
      </c>
      <c r="D133" s="28">
        <f t="shared" si="0"/>
        <v>1962</v>
      </c>
      <c r="F133" s="69"/>
    </row>
    <row r="134" spans="1:6" s="10" customFormat="1" ht="15.75" customHeight="1">
      <c r="A134" s="32" t="s">
        <v>271</v>
      </c>
      <c r="B134" s="31" t="s">
        <v>270</v>
      </c>
      <c r="C134" s="29">
        <v>957.1449999999999</v>
      </c>
      <c r="D134" s="28">
        <f t="shared" si="0"/>
        <v>1139</v>
      </c>
      <c r="F134" s="69"/>
    </row>
    <row r="135" spans="1:6" s="10" customFormat="1" ht="15.75" customHeight="1">
      <c r="A135" s="32" t="s">
        <v>16</v>
      </c>
      <c r="B135" s="31" t="s">
        <v>272</v>
      </c>
      <c r="C135" s="29">
        <v>504.4549999999999</v>
      </c>
      <c r="D135" s="28">
        <f t="shared" si="0"/>
        <v>600</v>
      </c>
      <c r="F135" s="69"/>
    </row>
    <row r="136" spans="1:6" s="62" customFormat="1" ht="15.75" customHeight="1">
      <c r="A136" s="15"/>
      <c r="B136" s="15" t="s">
        <v>316</v>
      </c>
      <c r="C136" s="7">
        <v>1523</v>
      </c>
      <c r="D136" s="6">
        <f t="shared" si="0"/>
        <v>1812</v>
      </c>
      <c r="F136" s="69">
        <f>D136</f>
        <v>1812</v>
      </c>
    </row>
    <row r="137" spans="1:6" s="62" customFormat="1" ht="15.75" customHeight="1">
      <c r="A137" s="15"/>
      <c r="B137" s="15" t="s">
        <v>355</v>
      </c>
      <c r="C137" s="7">
        <v>563</v>
      </c>
      <c r="D137" s="6">
        <f t="shared" si="0"/>
        <v>670</v>
      </c>
      <c r="F137" s="69">
        <f>D137</f>
        <v>670</v>
      </c>
    </row>
    <row r="138" spans="1:6" s="62" customFormat="1" ht="15.75" customHeight="1">
      <c r="A138" s="15"/>
      <c r="B138" s="15" t="s">
        <v>356</v>
      </c>
      <c r="C138" s="7">
        <v>751</v>
      </c>
      <c r="D138" s="6">
        <f t="shared" si="0"/>
        <v>894</v>
      </c>
      <c r="F138" s="69">
        <f>D138</f>
        <v>894</v>
      </c>
    </row>
    <row r="139" spans="1:6" s="10" customFormat="1" ht="15.75" customHeight="1">
      <c r="A139" s="15"/>
      <c r="B139" s="15"/>
      <c r="C139" s="7"/>
      <c r="D139" s="6"/>
      <c r="F139" s="69"/>
    </row>
    <row r="140" spans="1:6" s="24" customFormat="1" ht="15.75" customHeight="1">
      <c r="A140" s="22" t="s">
        <v>278</v>
      </c>
      <c r="B140" s="22" t="s">
        <v>93</v>
      </c>
      <c r="C140" s="23" t="s">
        <v>75</v>
      </c>
      <c r="D140" s="23" t="s">
        <v>76</v>
      </c>
      <c r="F140" s="69"/>
    </row>
    <row r="141" spans="1:6" s="10" customFormat="1" ht="15.75" customHeight="1">
      <c r="A141" s="32" t="s">
        <v>259</v>
      </c>
      <c r="B141" s="31" t="s">
        <v>260</v>
      </c>
      <c r="C141" s="29">
        <v>11462</v>
      </c>
      <c r="D141" s="28">
        <f aca="true" t="shared" si="1" ref="D141:D152">ROUND(C141*$D$4+C141,0)</f>
        <v>13640</v>
      </c>
      <c r="F141" s="69">
        <f>D141</f>
        <v>13640</v>
      </c>
    </row>
    <row r="142" spans="1:6" s="10" customFormat="1" ht="15.75" customHeight="1">
      <c r="A142" s="32" t="s">
        <v>21</v>
      </c>
      <c r="B142" s="31" t="s">
        <v>233</v>
      </c>
      <c r="C142" s="29">
        <v>3183.0399999999995</v>
      </c>
      <c r="D142" s="28">
        <f t="shared" si="1"/>
        <v>3788</v>
      </c>
      <c r="F142" s="69">
        <f>D142</f>
        <v>3788</v>
      </c>
    </row>
    <row r="143" spans="1:6" s="10" customFormat="1" ht="15.75" customHeight="1">
      <c r="A143" s="32" t="s">
        <v>22</v>
      </c>
      <c r="B143" s="31" t="s">
        <v>23</v>
      </c>
      <c r="C143" s="29">
        <v>363.36999999999995</v>
      </c>
      <c r="D143" s="28">
        <f t="shared" si="1"/>
        <v>432</v>
      </c>
      <c r="F143" s="69">
        <f>D143*2</f>
        <v>864</v>
      </c>
    </row>
    <row r="144" spans="1:6" s="10" customFormat="1" ht="15.75" customHeight="1">
      <c r="A144" s="32" t="s">
        <v>24</v>
      </c>
      <c r="B144" s="31" t="s">
        <v>25</v>
      </c>
      <c r="C144" s="29">
        <v>427.31499999999994</v>
      </c>
      <c r="D144" s="28">
        <f t="shared" si="1"/>
        <v>509</v>
      </c>
      <c r="F144" s="69">
        <f>D144</f>
        <v>509</v>
      </c>
    </row>
    <row r="145" spans="1:6" s="10" customFormat="1" ht="15.75" customHeight="1">
      <c r="A145" s="32" t="s">
        <v>59</v>
      </c>
      <c r="B145" s="31" t="s">
        <v>60</v>
      </c>
      <c r="C145" s="29">
        <v>351.18999999999994</v>
      </c>
      <c r="D145" s="28">
        <f t="shared" si="1"/>
        <v>418</v>
      </c>
      <c r="F145" s="69"/>
    </row>
    <row r="146" spans="1:6" s="10" customFormat="1" ht="15.75" customHeight="1">
      <c r="A146" s="32" t="s">
        <v>61</v>
      </c>
      <c r="B146" s="31" t="s">
        <v>62</v>
      </c>
      <c r="C146" s="29">
        <v>295.36499999999995</v>
      </c>
      <c r="D146" s="28">
        <f t="shared" si="1"/>
        <v>351</v>
      </c>
      <c r="F146" s="69"/>
    </row>
    <row r="147" spans="1:6" s="10" customFormat="1" ht="15.75" customHeight="1">
      <c r="A147" s="32" t="s">
        <v>294</v>
      </c>
      <c r="B147" s="31" t="s">
        <v>293</v>
      </c>
      <c r="C147" s="29">
        <v>2705.99</v>
      </c>
      <c r="D147" s="28">
        <f t="shared" si="1"/>
        <v>3220</v>
      </c>
      <c r="F147" s="69">
        <f>D147</f>
        <v>3220</v>
      </c>
    </row>
    <row r="148" spans="1:6" s="10" customFormat="1" ht="15.75" customHeight="1">
      <c r="A148" s="32" t="s">
        <v>296</v>
      </c>
      <c r="B148" s="31" t="s">
        <v>295</v>
      </c>
      <c r="C148" s="29">
        <v>2988.16</v>
      </c>
      <c r="D148" s="28">
        <f t="shared" si="1"/>
        <v>3556</v>
      </c>
      <c r="F148" s="69">
        <f>D148</f>
        <v>3556</v>
      </c>
    </row>
    <row r="149" spans="1:6" s="10" customFormat="1" ht="15.75" customHeight="1">
      <c r="A149" s="32" t="s">
        <v>306</v>
      </c>
      <c r="B149" s="31" t="s">
        <v>307</v>
      </c>
      <c r="C149" s="29">
        <v>2152.8149999999996</v>
      </c>
      <c r="D149" s="28">
        <f t="shared" si="1"/>
        <v>2562</v>
      </c>
      <c r="F149" s="69">
        <f>D149</f>
        <v>2562</v>
      </c>
    </row>
    <row r="150" spans="1:6" s="10" customFormat="1" ht="15.75" customHeight="1">
      <c r="A150" s="32" t="s">
        <v>143</v>
      </c>
      <c r="B150" s="31" t="s">
        <v>234</v>
      </c>
      <c r="C150" s="29">
        <v>619.15</v>
      </c>
      <c r="D150" s="28">
        <f t="shared" si="1"/>
        <v>737</v>
      </c>
      <c r="F150" s="69"/>
    </row>
    <row r="151" spans="1:6" s="56" customFormat="1" ht="15.75" customHeight="1">
      <c r="A151" s="32" t="s">
        <v>199</v>
      </c>
      <c r="B151" s="31" t="s">
        <v>225</v>
      </c>
      <c r="C151" s="29">
        <v>1747.83</v>
      </c>
      <c r="D151" s="28">
        <f t="shared" si="1"/>
        <v>2080</v>
      </c>
      <c r="F151" s="69">
        <f>D151</f>
        <v>2080</v>
      </c>
    </row>
    <row r="152" spans="1:6" s="56" customFormat="1" ht="15.75" customHeight="1">
      <c r="A152" s="32" t="s">
        <v>290</v>
      </c>
      <c r="B152" s="31" t="s">
        <v>291</v>
      </c>
      <c r="C152" s="72">
        <v>1996</v>
      </c>
      <c r="D152" s="73">
        <f t="shared" si="1"/>
        <v>2375</v>
      </c>
      <c r="F152" s="69"/>
    </row>
    <row r="153" spans="1:6" s="10" customFormat="1" ht="15.75" customHeight="1">
      <c r="A153" s="14"/>
      <c r="B153" s="14"/>
      <c r="C153" s="7"/>
      <c r="D153" s="6"/>
      <c r="F153" s="69"/>
    </row>
    <row r="154" spans="1:6" s="24" customFormat="1" ht="15.75" customHeight="1">
      <c r="A154" s="22" t="s">
        <v>94</v>
      </c>
      <c r="B154" s="22" t="s">
        <v>95</v>
      </c>
      <c r="C154" s="23" t="s">
        <v>75</v>
      </c>
      <c r="D154" s="23" t="s">
        <v>76</v>
      </c>
      <c r="F154" s="69"/>
    </row>
    <row r="155" spans="1:6" s="10" customFormat="1" ht="15.75" customHeight="1">
      <c r="A155" s="37" t="s">
        <v>67</v>
      </c>
      <c r="B155" s="38" t="s">
        <v>70</v>
      </c>
      <c r="C155" s="107">
        <v>714</v>
      </c>
      <c r="D155" s="108">
        <f>ROUND(C155*D4+C155,0)</f>
        <v>850</v>
      </c>
      <c r="F155" s="69"/>
    </row>
    <row r="156" spans="1:6" s="10" customFormat="1" ht="15.75" customHeight="1">
      <c r="A156" s="34" t="s">
        <v>68</v>
      </c>
      <c r="B156" s="35" t="s">
        <v>235</v>
      </c>
      <c r="C156" s="107"/>
      <c r="D156" s="108"/>
      <c r="F156" s="69"/>
    </row>
    <row r="157" spans="1:6" s="10" customFormat="1" ht="15.75" customHeight="1">
      <c r="A157" s="36" t="s">
        <v>69</v>
      </c>
      <c r="B157" s="15" t="s">
        <v>71</v>
      </c>
      <c r="C157" s="107">
        <v>818</v>
      </c>
      <c r="D157" s="108">
        <f>ROUND(C157*D4+C157,0)</f>
        <v>973</v>
      </c>
      <c r="F157" s="69"/>
    </row>
    <row r="158" spans="1:6" s="10" customFormat="1" ht="15.75" customHeight="1">
      <c r="A158" s="34" t="s">
        <v>68</v>
      </c>
      <c r="B158" s="35" t="s">
        <v>235</v>
      </c>
      <c r="C158" s="107"/>
      <c r="D158" s="108"/>
      <c r="F158" s="69"/>
    </row>
    <row r="159" spans="1:6" s="10" customFormat="1" ht="15.75" customHeight="1">
      <c r="A159" s="15"/>
      <c r="B159" s="15"/>
      <c r="C159" s="7"/>
      <c r="D159" s="7"/>
      <c r="F159" s="69"/>
    </row>
    <row r="160" spans="1:6" s="24" customFormat="1" ht="15.75" customHeight="1">
      <c r="A160" s="22" t="s">
        <v>96</v>
      </c>
      <c r="B160" s="22" t="s">
        <v>97</v>
      </c>
      <c r="C160" s="23" t="s">
        <v>75</v>
      </c>
      <c r="D160" s="23" t="s">
        <v>76</v>
      </c>
      <c r="F160" s="69"/>
    </row>
    <row r="161" spans="1:6" s="10" customFormat="1" ht="15.75" customHeight="1">
      <c r="A161" s="32" t="s">
        <v>28</v>
      </c>
      <c r="B161" s="31" t="s">
        <v>236</v>
      </c>
      <c r="C161" s="29">
        <v>462.84</v>
      </c>
      <c r="D161" s="28">
        <f aca="true" t="shared" si="2" ref="D161:D171">ROUND(C161*$D$4+C161,0)</f>
        <v>551</v>
      </c>
      <c r="F161" s="69"/>
    </row>
    <row r="162" spans="1:6" s="10" customFormat="1" ht="15.75" customHeight="1">
      <c r="A162" s="32" t="s">
        <v>297</v>
      </c>
      <c r="B162" s="31" t="s">
        <v>298</v>
      </c>
      <c r="C162" s="29">
        <v>462.84</v>
      </c>
      <c r="D162" s="28">
        <f t="shared" si="2"/>
        <v>551</v>
      </c>
      <c r="F162" s="69"/>
    </row>
    <row r="163" spans="1:6" s="10" customFormat="1" ht="15.75" customHeight="1">
      <c r="A163" s="32" t="s">
        <v>144</v>
      </c>
      <c r="B163" s="31" t="s">
        <v>237</v>
      </c>
      <c r="C163" s="29">
        <v>868.8399999999999</v>
      </c>
      <c r="D163" s="28">
        <f t="shared" si="2"/>
        <v>1034</v>
      </c>
      <c r="F163" s="69"/>
    </row>
    <row r="164" spans="1:6" s="10" customFormat="1" ht="15.75" customHeight="1">
      <c r="A164" s="32" t="s">
        <v>145</v>
      </c>
      <c r="B164" s="31" t="s">
        <v>238</v>
      </c>
      <c r="C164" s="29">
        <v>449.645</v>
      </c>
      <c r="D164" s="28">
        <f t="shared" si="2"/>
        <v>535</v>
      </c>
      <c r="F164" s="69">
        <f>D164</f>
        <v>535</v>
      </c>
    </row>
    <row r="165" spans="1:6" s="10" customFormat="1" ht="15.75" customHeight="1">
      <c r="A165" s="57" t="s">
        <v>299</v>
      </c>
      <c r="B165" s="57" t="s">
        <v>300</v>
      </c>
      <c r="C165" s="29">
        <v>4110.75</v>
      </c>
      <c r="D165" s="28">
        <f t="shared" si="2"/>
        <v>4892</v>
      </c>
      <c r="F165" s="69"/>
    </row>
    <row r="166" spans="1:6" s="10" customFormat="1" ht="15.75" customHeight="1">
      <c r="A166" s="57" t="s">
        <v>301</v>
      </c>
      <c r="B166" s="57" t="s">
        <v>302</v>
      </c>
      <c r="C166" s="29">
        <v>868.8399999999999</v>
      </c>
      <c r="D166" s="28">
        <f t="shared" si="2"/>
        <v>1034</v>
      </c>
      <c r="F166" s="69"/>
    </row>
    <row r="167" spans="1:6" s="10" customFormat="1" ht="15.75" customHeight="1">
      <c r="A167" s="32" t="s">
        <v>146</v>
      </c>
      <c r="B167" s="31" t="s">
        <v>240</v>
      </c>
      <c r="C167" s="29">
        <v>1929.5149999999999</v>
      </c>
      <c r="D167" s="28">
        <f t="shared" si="2"/>
        <v>2296</v>
      </c>
      <c r="F167" s="69"/>
    </row>
    <row r="168" spans="1:6" s="10" customFormat="1" ht="15.75" customHeight="1">
      <c r="A168" s="32" t="s">
        <v>147</v>
      </c>
      <c r="B168" s="31" t="s">
        <v>239</v>
      </c>
      <c r="C168" s="29">
        <v>2572.0099999999998</v>
      </c>
      <c r="D168" s="28">
        <f t="shared" si="2"/>
        <v>3061</v>
      </c>
      <c r="F168" s="69"/>
    </row>
    <row r="169" spans="1:6" s="10" customFormat="1" ht="15.75" customHeight="1">
      <c r="A169" s="32" t="s">
        <v>115</v>
      </c>
      <c r="B169" s="31" t="s">
        <v>116</v>
      </c>
      <c r="C169" s="29">
        <v>671.93</v>
      </c>
      <c r="D169" s="28">
        <f t="shared" si="2"/>
        <v>800</v>
      </c>
      <c r="F169" s="69">
        <f>D169</f>
        <v>800</v>
      </c>
    </row>
    <row r="170" spans="1:6" s="10" customFormat="1" ht="15.75" customHeight="1">
      <c r="A170" s="32" t="s">
        <v>29</v>
      </c>
      <c r="B170" s="31" t="s">
        <v>30</v>
      </c>
      <c r="C170" s="29">
        <v>474.00499999999994</v>
      </c>
      <c r="D170" s="28">
        <f t="shared" si="2"/>
        <v>564</v>
      </c>
      <c r="F170" s="69"/>
    </row>
    <row r="171" spans="1:6" s="10" customFormat="1" ht="15.75" customHeight="1">
      <c r="A171" s="32" t="s">
        <v>148</v>
      </c>
      <c r="B171" s="31" t="s">
        <v>241</v>
      </c>
      <c r="C171" s="29">
        <v>607.9849999999999</v>
      </c>
      <c r="D171" s="28">
        <f t="shared" si="2"/>
        <v>724</v>
      </c>
      <c r="F171" s="69">
        <f>D171</f>
        <v>724</v>
      </c>
    </row>
    <row r="172" spans="1:6" s="10" customFormat="1" ht="15.75" customHeight="1">
      <c r="A172" s="15"/>
      <c r="B172" s="15"/>
      <c r="C172" s="7"/>
      <c r="D172" s="6"/>
      <c r="F172" s="69"/>
    </row>
    <row r="173" spans="1:6" s="24" customFormat="1" ht="15.75" customHeight="1">
      <c r="A173" s="22" t="s">
        <v>98</v>
      </c>
      <c r="B173" s="22" t="s">
        <v>99</v>
      </c>
      <c r="C173" s="23" t="s">
        <v>75</v>
      </c>
      <c r="D173" s="23" t="s">
        <v>76</v>
      </c>
      <c r="F173" s="69"/>
    </row>
    <row r="174" spans="1:6" s="10" customFormat="1" ht="15.75" customHeight="1">
      <c r="A174" s="32" t="s">
        <v>277</v>
      </c>
      <c r="B174" s="31" t="s">
        <v>149</v>
      </c>
      <c r="C174" s="29">
        <v>2770.95</v>
      </c>
      <c r="D174" s="28">
        <f aca="true" t="shared" si="3" ref="D174:D189">ROUND(C174*$D$4+C174,0)</f>
        <v>3297</v>
      </c>
      <c r="F174" s="69">
        <f aca="true" t="shared" si="4" ref="F174:F180">D174</f>
        <v>3297</v>
      </c>
    </row>
    <row r="175" spans="1:6" s="10" customFormat="1" ht="15.75" customHeight="1">
      <c r="A175" s="32" t="s">
        <v>150</v>
      </c>
      <c r="B175" s="31" t="s">
        <v>151</v>
      </c>
      <c r="C175" s="29">
        <v>13934.935</v>
      </c>
      <c r="D175" s="28">
        <f t="shared" si="3"/>
        <v>16583</v>
      </c>
      <c r="F175" s="69"/>
    </row>
    <row r="176" spans="1:6" s="10" customFormat="1" ht="15.75" customHeight="1">
      <c r="A176" s="32" t="s">
        <v>152</v>
      </c>
      <c r="B176" s="31" t="s">
        <v>153</v>
      </c>
      <c r="C176" s="29">
        <v>12362.699999999999</v>
      </c>
      <c r="D176" s="28">
        <f t="shared" si="3"/>
        <v>14712</v>
      </c>
      <c r="F176" s="69">
        <f t="shared" si="4"/>
        <v>14712</v>
      </c>
    </row>
    <row r="177" spans="1:6" s="10" customFormat="1" ht="15.75" customHeight="1">
      <c r="A177" s="32" t="s">
        <v>154</v>
      </c>
      <c r="B177" s="31" t="s">
        <v>155</v>
      </c>
      <c r="C177" s="29">
        <v>7772.869999999999</v>
      </c>
      <c r="D177" s="28">
        <f t="shared" si="3"/>
        <v>9250</v>
      </c>
      <c r="F177" s="69"/>
    </row>
    <row r="178" spans="1:6" s="10" customFormat="1" ht="15.75" customHeight="1">
      <c r="A178" s="32" t="s">
        <v>31</v>
      </c>
      <c r="B178" s="31" t="s">
        <v>32</v>
      </c>
      <c r="C178" s="29">
        <v>169.505</v>
      </c>
      <c r="D178" s="28">
        <f t="shared" si="3"/>
        <v>202</v>
      </c>
      <c r="F178" s="69">
        <f t="shared" si="4"/>
        <v>202</v>
      </c>
    </row>
    <row r="179" spans="1:6" s="10" customFormat="1" ht="15.75" customHeight="1">
      <c r="A179" s="32" t="s">
        <v>15</v>
      </c>
      <c r="B179" s="31" t="s">
        <v>156</v>
      </c>
      <c r="C179" s="29">
        <v>475.02</v>
      </c>
      <c r="D179" s="28">
        <f t="shared" si="3"/>
        <v>565</v>
      </c>
      <c r="F179" s="69">
        <f t="shared" si="4"/>
        <v>565</v>
      </c>
    </row>
    <row r="180" spans="1:6" s="10" customFormat="1" ht="15.75" customHeight="1">
      <c r="A180" s="32" t="s">
        <v>209</v>
      </c>
      <c r="B180" s="31" t="s">
        <v>210</v>
      </c>
      <c r="C180" s="29">
        <v>1113.455</v>
      </c>
      <c r="D180" s="28">
        <f t="shared" si="3"/>
        <v>1325</v>
      </c>
      <c r="F180" s="69">
        <f t="shared" si="4"/>
        <v>1325</v>
      </c>
    </row>
    <row r="181" spans="1:6" s="10" customFormat="1" ht="15.75" customHeight="1">
      <c r="A181" s="32" t="s">
        <v>157</v>
      </c>
      <c r="B181" s="31" t="s">
        <v>158</v>
      </c>
      <c r="C181" s="29">
        <v>1596.5949999999998</v>
      </c>
      <c r="D181" s="28">
        <f t="shared" si="3"/>
        <v>1900</v>
      </c>
      <c r="F181" s="69"/>
    </row>
    <row r="182" spans="1:6" s="10" customFormat="1" ht="15.75" customHeight="1">
      <c r="A182" s="32" t="s">
        <v>159</v>
      </c>
      <c r="B182" s="31" t="s">
        <v>160</v>
      </c>
      <c r="C182" s="29">
        <v>2988.16</v>
      </c>
      <c r="D182" s="28">
        <f t="shared" si="3"/>
        <v>3556</v>
      </c>
      <c r="F182" s="69"/>
    </row>
    <row r="183" spans="1:6" s="10" customFormat="1" ht="15.75" customHeight="1">
      <c r="A183" s="32" t="s">
        <v>161</v>
      </c>
      <c r="B183" s="31" t="s">
        <v>162</v>
      </c>
      <c r="C183" s="29">
        <v>1957.9349999999997</v>
      </c>
      <c r="D183" s="28">
        <f t="shared" si="3"/>
        <v>2330</v>
      </c>
      <c r="F183" s="69"/>
    </row>
    <row r="184" spans="1:6" s="55" customFormat="1" ht="15.75" customHeight="1">
      <c r="A184" s="32" t="s">
        <v>63</v>
      </c>
      <c r="B184" s="31" t="s">
        <v>64</v>
      </c>
      <c r="C184" s="29">
        <v>578</v>
      </c>
      <c r="D184" s="28">
        <f t="shared" si="3"/>
        <v>688</v>
      </c>
      <c r="F184" s="69"/>
    </row>
    <row r="185" spans="1:6" s="55" customFormat="1" ht="15.75" customHeight="1">
      <c r="A185" s="32" t="s">
        <v>10</v>
      </c>
      <c r="B185" s="31" t="s">
        <v>11</v>
      </c>
      <c r="C185" s="29">
        <v>253</v>
      </c>
      <c r="D185" s="28">
        <f t="shared" si="3"/>
        <v>301</v>
      </c>
      <c r="F185" s="69"/>
    </row>
    <row r="186" spans="1:6" s="10" customFormat="1" ht="15.75" customHeight="1">
      <c r="A186" s="32" t="s">
        <v>163</v>
      </c>
      <c r="B186" s="31" t="s">
        <v>117</v>
      </c>
      <c r="C186" s="29">
        <v>1386.4899999999998</v>
      </c>
      <c r="D186" s="28">
        <f t="shared" si="3"/>
        <v>1650</v>
      </c>
      <c r="F186" s="69">
        <f>D186</f>
        <v>1650</v>
      </c>
    </row>
    <row r="187" spans="1:6" s="10" customFormat="1" ht="15.75" customHeight="1">
      <c r="A187" s="32" t="s">
        <v>137</v>
      </c>
      <c r="B187" s="31" t="s">
        <v>258</v>
      </c>
      <c r="C187" s="29">
        <v>1156.0849999999998</v>
      </c>
      <c r="D187" s="28">
        <f t="shared" si="3"/>
        <v>1376</v>
      </c>
      <c r="F187" s="69">
        <f>D187</f>
        <v>1376</v>
      </c>
    </row>
    <row r="188" spans="1:6" s="10" customFormat="1" ht="15.75" customHeight="1">
      <c r="A188" s="32" t="s">
        <v>164</v>
      </c>
      <c r="B188" s="31" t="s">
        <v>165</v>
      </c>
      <c r="C188" s="29">
        <v>281.155</v>
      </c>
      <c r="D188" s="28">
        <f t="shared" si="3"/>
        <v>335</v>
      </c>
      <c r="F188" s="69">
        <f>D188</f>
        <v>335</v>
      </c>
    </row>
    <row r="189" spans="1:6" s="10" customFormat="1" ht="15.75" customHeight="1">
      <c r="A189" s="32" t="s">
        <v>166</v>
      </c>
      <c r="B189" s="31" t="s">
        <v>167</v>
      </c>
      <c r="C189" s="29">
        <v>2760.7999999999997</v>
      </c>
      <c r="D189" s="28">
        <f t="shared" si="3"/>
        <v>3285</v>
      </c>
      <c r="F189" s="69"/>
    </row>
    <row r="190" spans="1:6" s="10" customFormat="1" ht="15.75" customHeight="1">
      <c r="A190" s="15"/>
      <c r="B190" s="15"/>
      <c r="C190" s="7"/>
      <c r="D190" s="6"/>
      <c r="F190" s="69"/>
    </row>
    <row r="191" spans="1:6" s="24" customFormat="1" ht="15.75" customHeight="1">
      <c r="A191" s="22" t="s">
        <v>100</v>
      </c>
      <c r="B191" s="22" t="s">
        <v>101</v>
      </c>
      <c r="C191" s="23" t="s">
        <v>75</v>
      </c>
      <c r="D191" s="23" t="s">
        <v>76</v>
      </c>
      <c r="F191" s="69"/>
    </row>
    <row r="192" spans="1:6" s="10" customFormat="1" ht="15.75" customHeight="1">
      <c r="A192" s="32" t="s">
        <v>168</v>
      </c>
      <c r="B192" s="31" t="s">
        <v>169</v>
      </c>
      <c r="C192" s="29">
        <v>15350.859999999999</v>
      </c>
      <c r="D192" s="28">
        <f>ROUND(C192*$D$4+C192,0)</f>
        <v>18268</v>
      </c>
      <c r="F192" s="69"/>
    </row>
    <row r="193" spans="1:6" s="10" customFormat="1" ht="15.75" customHeight="1">
      <c r="A193" s="32" t="s">
        <v>118</v>
      </c>
      <c r="B193" s="31" t="s">
        <v>119</v>
      </c>
      <c r="C193" s="29">
        <v>710.4999999999999</v>
      </c>
      <c r="D193" s="28">
        <f>ROUND(C193*$D$4+C193,0)</f>
        <v>845</v>
      </c>
      <c r="F193" s="69">
        <f>D193*2</f>
        <v>1690</v>
      </c>
    </row>
    <row r="194" spans="1:6" s="10" customFormat="1" ht="15.75" customHeight="1">
      <c r="A194" s="32" t="s">
        <v>33</v>
      </c>
      <c r="B194" s="31" t="s">
        <v>34</v>
      </c>
      <c r="C194" s="29">
        <v>286.22999999999996</v>
      </c>
      <c r="D194" s="28">
        <f>ROUND(C194*$D$4+C194,0)</f>
        <v>341</v>
      </c>
      <c r="F194" s="69"/>
    </row>
    <row r="195" spans="1:6" s="10" customFormat="1" ht="15.75" customHeight="1">
      <c r="A195" s="25" t="s">
        <v>108</v>
      </c>
      <c r="B195" s="31" t="s">
        <v>35</v>
      </c>
      <c r="C195" s="29">
        <v>337.99499999999995</v>
      </c>
      <c r="D195" s="28">
        <f>ROUND(C195*$D$4+C195,0)</f>
        <v>402</v>
      </c>
      <c r="F195" s="69">
        <f>D195</f>
        <v>402</v>
      </c>
    </row>
    <row r="196" spans="1:6" s="10" customFormat="1" ht="15.75" customHeight="1">
      <c r="A196" s="15"/>
      <c r="B196" s="15"/>
      <c r="C196" s="7"/>
      <c r="D196" s="6"/>
      <c r="F196" s="69"/>
    </row>
    <row r="197" spans="1:6" s="24" customFormat="1" ht="15.75" customHeight="1">
      <c r="A197" s="22" t="s">
        <v>102</v>
      </c>
      <c r="B197" s="22" t="s">
        <v>103</v>
      </c>
      <c r="C197" s="23" t="s">
        <v>75</v>
      </c>
      <c r="D197" s="23" t="s">
        <v>76</v>
      </c>
      <c r="F197" s="69"/>
    </row>
    <row r="198" spans="1:6" s="10" customFormat="1" ht="15.75" customHeight="1">
      <c r="A198" s="32" t="s">
        <v>36</v>
      </c>
      <c r="B198" s="31" t="s">
        <v>37</v>
      </c>
      <c r="C198" s="72">
        <v>710.4999999999999</v>
      </c>
      <c r="D198" s="73">
        <f>ROUND(C198*$D$4+C198,0)</f>
        <v>845</v>
      </c>
      <c r="F198" s="69"/>
    </row>
    <row r="199" spans="1:6" s="10" customFormat="1" ht="15.75" customHeight="1">
      <c r="A199" s="32" t="s">
        <v>190</v>
      </c>
      <c r="B199" s="31" t="s">
        <v>191</v>
      </c>
      <c r="C199" s="72">
        <v>2190</v>
      </c>
      <c r="D199" s="73">
        <f>ROUND(C199*$D$4+C199,0)</f>
        <v>2606</v>
      </c>
      <c r="F199" s="69"/>
    </row>
    <row r="200" spans="1:6" s="10" customFormat="1" ht="15.75" customHeight="1">
      <c r="A200" s="32" t="s">
        <v>192</v>
      </c>
      <c r="B200" s="31" t="s">
        <v>193</v>
      </c>
      <c r="C200" s="72">
        <v>3190</v>
      </c>
      <c r="D200" s="73">
        <f>ROUND(C200*$D$4+C200,0)</f>
        <v>3796</v>
      </c>
      <c r="F200" s="69"/>
    </row>
    <row r="201" spans="1:6" s="10" customFormat="1" ht="15.75" customHeight="1">
      <c r="A201" s="32" t="s">
        <v>194</v>
      </c>
      <c r="B201" s="31" t="s">
        <v>195</v>
      </c>
      <c r="C201" s="72">
        <v>565</v>
      </c>
      <c r="D201" s="73">
        <f>ROUND(C201*$D$4+C201,0)</f>
        <v>672</v>
      </c>
      <c r="F201" s="69"/>
    </row>
    <row r="202" spans="1:6" s="10" customFormat="1" ht="15.75" customHeight="1">
      <c r="A202" s="32" t="s">
        <v>196</v>
      </c>
      <c r="B202" s="31" t="s">
        <v>197</v>
      </c>
      <c r="C202" s="75">
        <v>772.415</v>
      </c>
      <c r="D202" s="74">
        <f>ROUND(C202*$D$4+C202,0)</f>
        <v>919</v>
      </c>
      <c r="F202" s="69"/>
    </row>
    <row r="203" spans="1:6" s="10" customFormat="1" ht="15.75" customHeight="1">
      <c r="A203" s="15"/>
      <c r="B203" s="15"/>
      <c r="C203" s="7"/>
      <c r="D203" s="6"/>
      <c r="F203" s="69"/>
    </row>
    <row r="204" spans="1:6" s="24" customFormat="1" ht="15.75" customHeight="1">
      <c r="A204" s="22" t="s">
        <v>104</v>
      </c>
      <c r="B204" s="22" t="s">
        <v>105</v>
      </c>
      <c r="C204" s="23" t="s">
        <v>75</v>
      </c>
      <c r="D204" s="23" t="s">
        <v>76</v>
      </c>
      <c r="F204" s="69"/>
    </row>
    <row r="205" spans="1:6" s="10" customFormat="1" ht="15.75" customHeight="1">
      <c r="A205" s="32" t="s">
        <v>40</v>
      </c>
      <c r="B205" s="31" t="s">
        <v>41</v>
      </c>
      <c r="C205" s="29">
        <v>987.5949999999999</v>
      </c>
      <c r="D205" s="28">
        <f>ROUND(C205*$D$4+C205,0)</f>
        <v>1175</v>
      </c>
      <c r="F205" s="69"/>
    </row>
    <row r="206" spans="1:4" s="10" customFormat="1" ht="6" customHeight="1">
      <c r="A206" s="30"/>
      <c r="B206" s="30"/>
      <c r="C206" s="12"/>
      <c r="D206" s="12"/>
    </row>
    <row r="207" spans="1:6" s="80" customFormat="1" ht="18.75">
      <c r="A207" s="77"/>
      <c r="B207" s="77"/>
      <c r="C207" s="78"/>
      <c r="D207" s="79" t="s">
        <v>340</v>
      </c>
      <c r="F207" s="81">
        <f>SUM(F7:F205)</f>
        <v>387332</v>
      </c>
    </row>
    <row r="208" spans="1:4" s="10" customFormat="1" ht="15.75" customHeight="1">
      <c r="A208" s="11" t="s">
        <v>273</v>
      </c>
      <c r="B208" s="11" t="s">
        <v>275</v>
      </c>
      <c r="C208" s="12"/>
      <c r="D208" s="12"/>
    </row>
    <row r="209" spans="1:4" s="10" customFormat="1" ht="15.75" customHeight="1">
      <c r="A209" s="11" t="s">
        <v>274</v>
      </c>
      <c r="B209" s="11" t="s">
        <v>276</v>
      </c>
      <c r="C209" s="12"/>
      <c r="D209" s="12"/>
    </row>
    <row r="210" spans="1:4" s="10" customFormat="1" ht="15.75" customHeight="1">
      <c r="A210" s="16"/>
      <c r="B210" s="16"/>
      <c r="C210" s="12"/>
      <c r="D210" s="12"/>
    </row>
    <row r="211" spans="1:4" s="10" customFormat="1" ht="46.5" customHeight="1">
      <c r="A211" s="113" t="s">
        <v>242</v>
      </c>
      <c r="B211" s="113"/>
      <c r="C211" s="113"/>
      <c r="D211" s="113"/>
    </row>
    <row r="213" spans="2:7" ht="15.75" customHeight="1">
      <c r="B213" s="76" t="s">
        <v>317</v>
      </c>
      <c r="C213" s="74">
        <v>837.77</v>
      </c>
      <c r="D213" s="74"/>
      <c r="F213" s="69">
        <v>997</v>
      </c>
      <c r="G213" s="69"/>
    </row>
    <row r="214" spans="2:7" ht="15.75" customHeight="1">
      <c r="B214" s="76" t="s">
        <v>318</v>
      </c>
      <c r="C214" s="28">
        <v>45.46</v>
      </c>
      <c r="D214" s="28"/>
      <c r="F214" s="69">
        <v>54</v>
      </c>
      <c r="G214" s="69"/>
    </row>
    <row r="215" spans="2:7" ht="15.75" customHeight="1">
      <c r="B215" s="76" t="s">
        <v>319</v>
      </c>
      <c r="C215" s="28">
        <v>1700</v>
      </c>
      <c r="D215" s="28"/>
      <c r="F215" s="69">
        <v>2023</v>
      </c>
      <c r="G215" s="69"/>
    </row>
    <row r="216" spans="2:7" ht="15.75" customHeight="1">
      <c r="B216" s="76" t="s">
        <v>320</v>
      </c>
      <c r="C216" s="28">
        <v>1230</v>
      </c>
      <c r="D216" s="28"/>
      <c r="F216" s="69">
        <v>1464</v>
      </c>
      <c r="G216" s="69"/>
    </row>
    <row r="217" spans="2:7" ht="15.75" customHeight="1">
      <c r="B217" s="76" t="s">
        <v>321</v>
      </c>
      <c r="C217" s="28">
        <v>119.71</v>
      </c>
      <c r="D217" s="28"/>
      <c r="F217" s="69">
        <v>142</v>
      </c>
      <c r="G217" s="69"/>
    </row>
    <row r="218" spans="2:7" ht="15.75" customHeight="1">
      <c r="B218" s="76" t="s">
        <v>322</v>
      </c>
      <c r="C218" s="28">
        <v>13.88</v>
      </c>
      <c r="D218" s="28"/>
      <c r="F218" s="69">
        <v>17</v>
      </c>
      <c r="G218" s="69"/>
    </row>
    <row r="219" spans="2:7" ht="15.75" customHeight="1">
      <c r="B219" s="76" t="s">
        <v>323</v>
      </c>
      <c r="C219" s="28">
        <v>60.31</v>
      </c>
      <c r="D219" s="28"/>
      <c r="F219" s="69">
        <v>72</v>
      </c>
      <c r="G219" s="69"/>
    </row>
    <row r="220" spans="2:7" ht="15.75" customHeight="1">
      <c r="B220" s="76" t="s">
        <v>324</v>
      </c>
      <c r="C220" s="28">
        <v>246.75</v>
      </c>
      <c r="D220" s="28"/>
      <c r="F220" s="69">
        <v>294</v>
      </c>
      <c r="G220" s="69"/>
    </row>
    <row r="221" spans="2:7" ht="15.75" customHeight="1">
      <c r="B221" s="76" t="s">
        <v>328</v>
      </c>
      <c r="C221" s="28">
        <v>65.01</v>
      </c>
      <c r="D221" s="28"/>
      <c r="F221" s="69">
        <v>77</v>
      </c>
      <c r="G221" s="69"/>
    </row>
    <row r="222" spans="2:7" ht="15.75" customHeight="1">
      <c r="B222" s="76" t="s">
        <v>325</v>
      </c>
      <c r="C222" s="28">
        <v>27.42</v>
      </c>
      <c r="D222" s="28"/>
      <c r="F222" s="69">
        <v>33</v>
      </c>
      <c r="G222" s="69"/>
    </row>
    <row r="223" spans="2:7" ht="15.75" customHeight="1">
      <c r="B223" s="76" t="s">
        <v>326</v>
      </c>
      <c r="C223" s="28">
        <v>64.48</v>
      </c>
      <c r="D223" s="28"/>
      <c r="F223" s="69">
        <v>77</v>
      </c>
      <c r="G223" s="69"/>
    </row>
    <row r="224" spans="2:7" ht="15.75" customHeight="1">
      <c r="B224" s="76" t="s">
        <v>327</v>
      </c>
      <c r="C224" s="28">
        <v>39.16</v>
      </c>
      <c r="D224" s="28"/>
      <c r="F224" s="69">
        <v>47</v>
      </c>
      <c r="G224" s="69"/>
    </row>
    <row r="225" spans="2:7" ht="15.75" customHeight="1">
      <c r="B225" s="76" t="s">
        <v>329</v>
      </c>
      <c r="C225" s="28">
        <v>700</v>
      </c>
      <c r="D225" s="28"/>
      <c r="F225" s="69">
        <v>833</v>
      </c>
      <c r="G225" s="69"/>
    </row>
    <row r="226" spans="2:7" ht="15.75" customHeight="1">
      <c r="B226" s="76" t="s">
        <v>331</v>
      </c>
      <c r="C226" s="28">
        <v>405.2</v>
      </c>
      <c r="D226" s="28"/>
      <c r="F226" s="69">
        <v>482</v>
      </c>
      <c r="G226" s="69"/>
    </row>
    <row r="227" spans="2:7" ht="15.75" customHeight="1">
      <c r="B227" s="76" t="s">
        <v>330</v>
      </c>
      <c r="C227" s="28">
        <v>19.48</v>
      </c>
      <c r="D227" s="28"/>
      <c r="F227" s="69">
        <v>23</v>
      </c>
      <c r="G227" s="69"/>
    </row>
    <row r="228" spans="2:7" ht="15.75" customHeight="1">
      <c r="B228" s="76" t="s">
        <v>332</v>
      </c>
      <c r="C228" s="28">
        <v>48.76</v>
      </c>
      <c r="D228" s="28"/>
      <c r="F228" s="69">
        <v>58</v>
      </c>
      <c r="G228" s="69"/>
    </row>
    <row r="229" spans="2:7" ht="15.75" customHeight="1">
      <c r="B229" s="76" t="s">
        <v>333</v>
      </c>
      <c r="C229" s="28">
        <v>45.02</v>
      </c>
      <c r="D229" s="28"/>
      <c r="F229" s="69">
        <v>54</v>
      </c>
      <c r="G229" s="69"/>
    </row>
    <row r="230" spans="2:7" ht="15.75" customHeight="1">
      <c r="B230" s="76" t="s">
        <v>334</v>
      </c>
      <c r="C230" s="28">
        <v>185.97</v>
      </c>
      <c r="D230" s="28"/>
      <c r="F230" s="69">
        <v>221</v>
      </c>
      <c r="G230" s="69"/>
    </row>
    <row r="231" spans="2:7" ht="15.75" customHeight="1">
      <c r="B231" s="76" t="s">
        <v>335</v>
      </c>
      <c r="C231" s="28">
        <v>184.99</v>
      </c>
      <c r="D231" s="28"/>
      <c r="F231" s="69">
        <v>220</v>
      </c>
      <c r="G231" s="69"/>
    </row>
    <row r="232" spans="2:7" ht="15.75" customHeight="1">
      <c r="B232" s="76" t="s">
        <v>336</v>
      </c>
      <c r="C232" s="28">
        <v>133.77</v>
      </c>
      <c r="D232" s="28"/>
      <c r="F232" s="69">
        <v>159</v>
      </c>
      <c r="G232" s="69"/>
    </row>
    <row r="233" spans="2:7" ht="15.75" customHeight="1">
      <c r="B233" s="76" t="s">
        <v>337</v>
      </c>
      <c r="C233" s="28">
        <v>78.96</v>
      </c>
      <c r="D233" s="28"/>
      <c r="F233" s="69">
        <v>94</v>
      </c>
      <c r="G233" s="69"/>
    </row>
    <row r="234" spans="2:7" ht="15.75" customHeight="1">
      <c r="B234" s="76" t="s">
        <v>338</v>
      </c>
      <c r="C234" s="28">
        <v>243.59</v>
      </c>
      <c r="D234" s="28"/>
      <c r="F234" s="69">
        <v>290</v>
      </c>
      <c r="G234" s="69"/>
    </row>
    <row r="235" spans="2:7" ht="15.75" customHeight="1">
      <c r="B235" s="76" t="s">
        <v>339</v>
      </c>
      <c r="C235" s="28">
        <v>288.46</v>
      </c>
      <c r="D235" s="28"/>
      <c r="F235" s="69">
        <v>343</v>
      </c>
      <c r="G235" s="69"/>
    </row>
    <row r="236" spans="2:7" ht="15.75" customHeight="1">
      <c r="B236" s="76" t="s">
        <v>343</v>
      </c>
      <c r="C236" s="28">
        <v>91.25</v>
      </c>
      <c r="D236" s="28"/>
      <c r="F236" s="69">
        <v>109</v>
      </c>
      <c r="G236" s="69"/>
    </row>
    <row r="237" spans="2:7" ht="15.75" customHeight="1">
      <c r="B237" s="76" t="s">
        <v>344</v>
      </c>
      <c r="C237" s="28">
        <v>33.08</v>
      </c>
      <c r="D237" s="28"/>
      <c r="F237" s="69">
        <v>39</v>
      </c>
      <c r="G237" s="69"/>
    </row>
    <row r="238" spans="2:7" ht="15.75" customHeight="1">
      <c r="B238" s="76" t="s">
        <v>347</v>
      </c>
      <c r="C238" s="28">
        <v>19.39</v>
      </c>
      <c r="D238" s="28"/>
      <c r="F238" s="69">
        <v>23</v>
      </c>
      <c r="G238" s="69"/>
    </row>
    <row r="239" spans="2:7" ht="15.75" customHeight="1">
      <c r="B239" s="76" t="s">
        <v>345</v>
      </c>
      <c r="C239" s="28">
        <v>503.14</v>
      </c>
      <c r="D239" s="28"/>
      <c r="F239" s="69">
        <v>599</v>
      </c>
      <c r="G239" s="69"/>
    </row>
    <row r="240" spans="2:7" ht="15.75" customHeight="1">
      <c r="B240" s="76" t="s">
        <v>346</v>
      </c>
      <c r="C240" s="28">
        <v>500</v>
      </c>
      <c r="D240" s="28"/>
      <c r="F240" s="69">
        <v>595</v>
      </c>
      <c r="G240" s="69"/>
    </row>
    <row r="241" spans="2:7" ht="15.75" customHeight="1">
      <c r="B241" s="76" t="s">
        <v>348</v>
      </c>
      <c r="C241" s="28">
        <v>2500</v>
      </c>
      <c r="D241" s="28"/>
      <c r="F241" s="69">
        <v>2975</v>
      </c>
      <c r="G241" s="69"/>
    </row>
    <row r="242" spans="2:7" ht="15.75" customHeight="1">
      <c r="B242" s="76" t="s">
        <v>349</v>
      </c>
      <c r="C242" s="28">
        <v>1500</v>
      </c>
      <c r="D242" s="28"/>
      <c r="F242" s="69">
        <v>1785</v>
      </c>
      <c r="G242" s="69"/>
    </row>
    <row r="243" spans="2:7" ht="15.75" customHeight="1">
      <c r="B243" s="76" t="s">
        <v>350</v>
      </c>
      <c r="C243" s="28">
        <v>500</v>
      </c>
      <c r="D243" s="28"/>
      <c r="F243" s="69">
        <v>595</v>
      </c>
      <c r="G243" s="69"/>
    </row>
    <row r="244" spans="2:7" ht="15.75" customHeight="1">
      <c r="B244" s="76" t="s">
        <v>351</v>
      </c>
      <c r="C244" s="28">
        <v>1000</v>
      </c>
      <c r="D244" s="28"/>
      <c r="F244" s="69">
        <v>1190</v>
      </c>
      <c r="G244" s="69"/>
    </row>
    <row r="245" spans="2:7" ht="15" customHeight="1">
      <c r="B245" s="76" t="s">
        <v>352</v>
      </c>
      <c r="C245" s="28">
        <v>750</v>
      </c>
      <c r="D245" s="28"/>
      <c r="F245" s="69">
        <v>893</v>
      </c>
      <c r="G245" s="69"/>
    </row>
    <row r="246" spans="2:7" ht="17.25" customHeight="1">
      <c r="B246" s="76" t="s">
        <v>353</v>
      </c>
      <c r="C246" s="28">
        <v>300</v>
      </c>
      <c r="D246" s="28"/>
      <c r="F246" s="69">
        <v>357</v>
      </c>
      <c r="G246" s="69"/>
    </row>
    <row r="247" spans="2:7" s="82" customFormat="1" ht="15.75" customHeight="1">
      <c r="B247" s="76" t="s">
        <v>354</v>
      </c>
      <c r="C247" s="28">
        <v>500</v>
      </c>
      <c r="D247" s="28"/>
      <c r="E247" s="20"/>
      <c r="F247" s="69">
        <v>595</v>
      </c>
      <c r="G247" s="69"/>
    </row>
    <row r="248" spans="2:6" ht="15.75" customHeight="1">
      <c r="B248" s="20" t="s">
        <v>357</v>
      </c>
      <c r="C248" s="13">
        <v>3000</v>
      </c>
      <c r="F248" s="114">
        <v>3570</v>
      </c>
    </row>
    <row r="249" spans="2:7" ht="15.75" customHeight="1">
      <c r="B249" s="82"/>
      <c r="C249" s="83"/>
      <c r="D249" s="79" t="s">
        <v>341</v>
      </c>
      <c r="E249" s="80"/>
      <c r="F249" s="81">
        <f>SUM(F212:F248)</f>
        <v>21399</v>
      </c>
      <c r="G249" s="81"/>
    </row>
    <row r="250" ht="15.75" customHeight="1" thickBot="1"/>
    <row r="251" spans="3:7" ht="15.75" customHeight="1" thickBot="1">
      <c r="C251" s="85" t="s">
        <v>342</v>
      </c>
      <c r="D251" s="86"/>
      <c r="F251" s="84">
        <f>F249+F207</f>
        <v>408731</v>
      </c>
      <c r="G251" s="84"/>
    </row>
  </sheetData>
  <sheetProtection/>
  <mergeCells count="161">
    <mergeCell ref="A93:B93"/>
    <mergeCell ref="A101:B101"/>
    <mergeCell ref="A211:D211"/>
    <mergeCell ref="C157:C158"/>
    <mergeCell ref="D157:D158"/>
    <mergeCell ref="A105:B105"/>
    <mergeCell ref="F57:F65"/>
    <mergeCell ref="A110:B110"/>
    <mergeCell ref="C111:C113"/>
    <mergeCell ref="D111:D113"/>
    <mergeCell ref="F111:F113"/>
    <mergeCell ref="A115:B115"/>
    <mergeCell ref="D68:D76"/>
    <mergeCell ref="C155:C156"/>
    <mergeCell ref="D155:D156"/>
    <mergeCell ref="C94:C99"/>
    <mergeCell ref="D94:D99"/>
    <mergeCell ref="C106:C108"/>
    <mergeCell ref="D106:D108"/>
    <mergeCell ref="G109:G116"/>
    <mergeCell ref="A6:B6"/>
    <mergeCell ref="A35:B35"/>
    <mergeCell ref="C36:C54"/>
    <mergeCell ref="D36:D54"/>
    <mergeCell ref="C79:C86"/>
    <mergeCell ref="D79:D86"/>
    <mergeCell ref="C57:C65"/>
    <mergeCell ref="D57:D65"/>
    <mergeCell ref="C68:C76"/>
    <mergeCell ref="AE109:AE116"/>
    <mergeCell ref="H109:H116"/>
    <mergeCell ref="K109:K116"/>
    <mergeCell ref="L109:L116"/>
    <mergeCell ref="O109:O116"/>
    <mergeCell ref="P109:P116"/>
    <mergeCell ref="D89:D91"/>
    <mergeCell ref="AF109:AF116"/>
    <mergeCell ref="AI109:AI116"/>
    <mergeCell ref="AJ109:AJ116"/>
    <mergeCell ref="S109:S116"/>
    <mergeCell ref="T109:T116"/>
    <mergeCell ref="W109:W116"/>
    <mergeCell ref="X109:X116"/>
    <mergeCell ref="AA109:AA116"/>
    <mergeCell ref="AB109:AB116"/>
    <mergeCell ref="AM109:AM116"/>
    <mergeCell ref="AN109:AN116"/>
    <mergeCell ref="AQ109:AQ116"/>
    <mergeCell ref="AR109:AR116"/>
    <mergeCell ref="AU109:AU116"/>
    <mergeCell ref="A56:B56"/>
    <mergeCell ref="A67:B67"/>
    <mergeCell ref="A78:B78"/>
    <mergeCell ref="A88:B88"/>
    <mergeCell ref="C89:C91"/>
    <mergeCell ref="BG109:BG116"/>
    <mergeCell ref="BH109:BH116"/>
    <mergeCell ref="BK109:BK116"/>
    <mergeCell ref="BL109:BL116"/>
    <mergeCell ref="BO109:BO116"/>
    <mergeCell ref="AV109:AV116"/>
    <mergeCell ref="AY109:AY116"/>
    <mergeCell ref="AZ109:AZ116"/>
    <mergeCell ref="BC109:BC116"/>
    <mergeCell ref="BD109:BD116"/>
    <mergeCell ref="CA109:CA116"/>
    <mergeCell ref="CB109:CB116"/>
    <mergeCell ref="CE109:CE116"/>
    <mergeCell ref="CF109:CF116"/>
    <mergeCell ref="CI109:CI116"/>
    <mergeCell ref="BP109:BP116"/>
    <mergeCell ref="BS109:BS116"/>
    <mergeCell ref="BT109:BT116"/>
    <mergeCell ref="BW109:BW116"/>
    <mergeCell ref="BX109:BX116"/>
    <mergeCell ref="CU109:CU116"/>
    <mergeCell ref="CV109:CV116"/>
    <mergeCell ref="CY109:CY116"/>
    <mergeCell ref="CZ109:CZ116"/>
    <mergeCell ref="DC109:DC116"/>
    <mergeCell ref="CJ109:CJ116"/>
    <mergeCell ref="CM109:CM116"/>
    <mergeCell ref="CN109:CN116"/>
    <mergeCell ref="CQ109:CQ116"/>
    <mergeCell ref="CR109:CR116"/>
    <mergeCell ref="DO109:DO116"/>
    <mergeCell ref="DP109:DP116"/>
    <mergeCell ref="DS109:DS116"/>
    <mergeCell ref="DT109:DT116"/>
    <mergeCell ref="DW109:DW116"/>
    <mergeCell ref="DD109:DD116"/>
    <mergeCell ref="DG109:DG116"/>
    <mergeCell ref="DH109:DH116"/>
    <mergeCell ref="DK109:DK116"/>
    <mergeCell ref="DL109:DL116"/>
    <mergeCell ref="EI109:EI116"/>
    <mergeCell ref="EJ109:EJ116"/>
    <mergeCell ref="EM109:EM116"/>
    <mergeCell ref="EN109:EN116"/>
    <mergeCell ref="EQ109:EQ116"/>
    <mergeCell ref="DX109:DX116"/>
    <mergeCell ref="EA109:EA116"/>
    <mergeCell ref="EB109:EB116"/>
    <mergeCell ref="EE109:EE116"/>
    <mergeCell ref="EF109:EF116"/>
    <mergeCell ref="FC109:FC116"/>
    <mergeCell ref="FD109:FD116"/>
    <mergeCell ref="FG109:FG116"/>
    <mergeCell ref="FH109:FH116"/>
    <mergeCell ref="FK109:FK116"/>
    <mergeCell ref="ER109:ER116"/>
    <mergeCell ref="EU109:EU116"/>
    <mergeCell ref="EV109:EV116"/>
    <mergeCell ref="EY109:EY116"/>
    <mergeCell ref="EZ109:EZ116"/>
    <mergeCell ref="FW109:FW116"/>
    <mergeCell ref="FX109:FX116"/>
    <mergeCell ref="GA109:GA116"/>
    <mergeCell ref="GB109:GB116"/>
    <mergeCell ref="GE109:GE116"/>
    <mergeCell ref="FL109:FL116"/>
    <mergeCell ref="FO109:FO116"/>
    <mergeCell ref="FP109:FP116"/>
    <mergeCell ref="FS109:FS116"/>
    <mergeCell ref="FT109:FT116"/>
    <mergeCell ref="GQ109:GQ116"/>
    <mergeCell ref="GR109:GR116"/>
    <mergeCell ref="GU109:GU116"/>
    <mergeCell ref="GV109:GV116"/>
    <mergeCell ref="GY109:GY116"/>
    <mergeCell ref="GF109:GF116"/>
    <mergeCell ref="GI109:GI116"/>
    <mergeCell ref="GJ109:GJ116"/>
    <mergeCell ref="GM109:GM116"/>
    <mergeCell ref="GN109:GN116"/>
    <mergeCell ref="HK109:HK116"/>
    <mergeCell ref="HL109:HL116"/>
    <mergeCell ref="HO109:HO116"/>
    <mergeCell ref="HP109:HP116"/>
    <mergeCell ref="HS109:HS116"/>
    <mergeCell ref="GZ109:GZ116"/>
    <mergeCell ref="HC109:HC116"/>
    <mergeCell ref="HD109:HD116"/>
    <mergeCell ref="HG109:HG116"/>
    <mergeCell ref="HH109:HH116"/>
    <mergeCell ref="IM109:IM116"/>
    <mergeCell ref="HT109:HT116"/>
    <mergeCell ref="HW109:HW116"/>
    <mergeCell ref="HX109:HX116"/>
    <mergeCell ref="IA109:IA116"/>
    <mergeCell ref="IB109:IB116"/>
    <mergeCell ref="C251:D251"/>
    <mergeCell ref="IN109:IN116"/>
    <mergeCell ref="IQ109:IQ116"/>
    <mergeCell ref="IR109:IR116"/>
    <mergeCell ref="IU109:IU116"/>
    <mergeCell ref="IV109:IV116"/>
    <mergeCell ref="IE109:IE116"/>
    <mergeCell ref="IF109:IF116"/>
    <mergeCell ref="II109:II116"/>
    <mergeCell ref="IJ109:IJ116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Violaine Saillant</dc:creator>
  <cp:keywords/>
  <dc:description/>
  <cp:lastModifiedBy>Dell</cp:lastModifiedBy>
  <cp:lastPrinted>2017-11-29T08:29:41Z</cp:lastPrinted>
  <dcterms:created xsi:type="dcterms:W3CDTF">2016-06-30T10:33:32Z</dcterms:created>
  <dcterms:modified xsi:type="dcterms:W3CDTF">2021-10-07T11:06:12Z</dcterms:modified>
  <cp:category/>
  <cp:version/>
  <cp:contentType/>
  <cp:contentStatus/>
</cp:coreProperties>
</file>